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<sst xmlns="http://schemas.openxmlformats.org/spreadsheetml/2006/main" count="119" uniqueCount="57">
  <si>
    <t>Date:</t>
  </si>
  <si>
    <t>Course</t>
  </si>
  <si>
    <t>Course Rating</t>
  </si>
  <si>
    <t>Weather:</t>
  </si>
  <si>
    <t>Tees</t>
  </si>
  <si>
    <t>SLOPE RATING</t>
  </si>
  <si>
    <t>Par</t>
  </si>
  <si>
    <t>Team:</t>
  </si>
  <si>
    <t>Kohler</t>
  </si>
  <si>
    <t>Yardage</t>
  </si>
  <si>
    <t>375 / 345</t>
  </si>
  <si>
    <t>DATA- DO NOT EDIT</t>
  </si>
  <si>
    <t>Par 3 Performance Data - Do Not Edit</t>
  </si>
  <si>
    <t>Par 4 Performance Data - Do Not Edit</t>
  </si>
  <si>
    <t>Par 5 Performance Data - Do Not Edit</t>
  </si>
  <si>
    <t>Pos.</t>
  </si>
  <si>
    <t>Golfer</t>
  </si>
  <si>
    <t>OUT</t>
  </si>
  <si>
    <t>IN</t>
  </si>
  <si>
    <t>TOTAL</t>
  </si>
  <si>
    <t xml:space="preserve"> </t>
  </si>
  <si>
    <t>Eagle</t>
  </si>
  <si>
    <t>Birdie</t>
  </si>
  <si>
    <t>Bogey</t>
  </si>
  <si>
    <t>Double Bogey</t>
  </si>
  <si>
    <t>Other</t>
  </si>
  <si>
    <t>Par 3 Performance</t>
  </si>
  <si>
    <t>Par 4 Performance</t>
  </si>
  <si>
    <t>Par 5 Performance</t>
  </si>
  <si>
    <t>1)</t>
  </si>
  <si>
    <t>LOGAN WILLIS</t>
  </si>
  <si>
    <t>2)</t>
  </si>
  <si>
    <t>JESS DYKSTERHOUSE</t>
  </si>
  <si>
    <t>3)</t>
  </si>
  <si>
    <t>NICK SCHEPPMANN</t>
  </si>
  <si>
    <t>4)</t>
  </si>
  <si>
    <t>DEREK EGBERT</t>
  </si>
  <si>
    <t>5)</t>
  </si>
  <si>
    <t>ALEX VANDERSCHAAF</t>
  </si>
  <si>
    <t>BLACKWOLF RUN - MEADOW VALLEYS</t>
  </si>
  <si>
    <t>Boys: GREEN  TEES / Girls: WHITE TEES</t>
  </si>
  <si>
    <t>Oostburg - Varsity</t>
  </si>
  <si>
    <t>JOE SMIES</t>
  </si>
  <si>
    <t>JOSH SMIES</t>
  </si>
  <si>
    <t>JEROD TENPAS</t>
  </si>
  <si>
    <t>LUKAS MEERDINK</t>
  </si>
  <si>
    <t>RAY KOLOCEK</t>
  </si>
  <si>
    <t>60 degrees, wind 10-12mph</t>
  </si>
  <si>
    <t>349 / 335</t>
  </si>
  <si>
    <t>385 / 375</t>
  </si>
  <si>
    <t>516 / 465</t>
  </si>
  <si>
    <t>158 / 144</t>
  </si>
  <si>
    <t>444 / 353</t>
  </si>
  <si>
    <t>488 / 465</t>
  </si>
  <si>
    <t>432 / 364</t>
  </si>
  <si>
    <t>170 / 130</t>
  </si>
  <si>
    <t>3317 / 2978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</si>
</sst>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0.0"/>
    <numFmt numFmtId="166" formatCode="[$-409]dddd\,\ mmmm\ dd\,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14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Cooper Black"/>
      <family val="1"/>
    </font>
    <font>
      <sz val="12"/>
      <name val="Arial"/>
      <family val="2"/>
    </font>
    <font>
      <sz val="14"/>
      <name val="Arial"/>
      <family val="2"/>
    </font>
    <font>
      <b/>
      <i/>
      <sz val="20"/>
      <name val="Arial"/>
      <family val="2"/>
    </font>
    <font>
      <b/>
      <sz val="12"/>
      <name val="Arial"/>
      <family val="2"/>
    </font>
    <font>
      <b/>
      <sz val="14"/>
      <name val="Cooper Black"/>
      <family val="1"/>
    </font>
    <font>
      <b/>
      <sz val="14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5" borderId="0" xfId="0" applyFont="1" applyFill="1" applyAlignment="1">
      <alignment/>
    </xf>
    <xf numFmtId="0" fontId="2" fillId="34" borderId="13" xfId="0" applyFont="1" applyFill="1" applyBorder="1" applyAlignment="1">
      <alignment/>
    </xf>
    <xf numFmtId="0" fontId="0" fillId="34" borderId="11" xfId="0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3" borderId="16" xfId="0" applyFill="1" applyBorder="1" applyAlignment="1">
      <alignment/>
    </xf>
    <xf numFmtId="0" fontId="2" fillId="34" borderId="17" xfId="0" applyFont="1" applyFill="1" applyBorder="1" applyAlignment="1">
      <alignment horizontal="right" vertical="center" wrapText="1"/>
    </xf>
    <xf numFmtId="164" fontId="0" fillId="36" borderId="18" xfId="0" applyNumberFormat="1" applyFill="1" applyBorder="1" applyAlignment="1">
      <alignment horizontal="center"/>
    </xf>
    <xf numFmtId="0" fontId="2" fillId="34" borderId="19" xfId="0" applyFont="1" applyFill="1" applyBorder="1" applyAlignment="1">
      <alignment horizontal="right"/>
    </xf>
    <xf numFmtId="165" fontId="0" fillId="36" borderId="19" xfId="0" applyNumberFormat="1" applyFill="1" applyBorder="1" applyAlignment="1">
      <alignment horizontal="center"/>
    </xf>
    <xf numFmtId="165" fontId="0" fillId="36" borderId="20" xfId="0" applyNumberFormat="1" applyFill="1" applyBorder="1" applyAlignment="1">
      <alignment horizontal="center"/>
    </xf>
    <xf numFmtId="165" fontId="0" fillId="33" borderId="18" xfId="0" applyNumberForma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2" fillId="34" borderId="16" xfId="0" applyFont="1" applyFill="1" applyBorder="1" applyAlignment="1">
      <alignment/>
    </xf>
    <xf numFmtId="0" fontId="0" fillId="34" borderId="0" xfId="0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3" borderId="24" xfId="0" applyFill="1" applyBorder="1" applyAlignment="1">
      <alignment/>
    </xf>
    <xf numFmtId="0" fontId="2" fillId="34" borderId="25" xfId="0" applyFont="1" applyFill="1" applyBorder="1" applyAlignment="1">
      <alignment horizontal="right" vertical="center" wrapText="1"/>
    </xf>
    <xf numFmtId="0" fontId="0" fillId="36" borderId="26" xfId="0" applyFill="1" applyBorder="1" applyAlignment="1">
      <alignment horizontal="center"/>
    </xf>
    <xf numFmtId="0" fontId="2" fillId="33" borderId="25" xfId="0" applyFont="1" applyFill="1" applyBorder="1" applyAlignment="1">
      <alignment horizontal="right"/>
    </xf>
    <xf numFmtId="0" fontId="0" fillId="36" borderId="25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1" fontId="0" fillId="33" borderId="26" xfId="0" applyNumberFormat="1" applyFill="1" applyBorder="1" applyAlignment="1">
      <alignment horizontal="center"/>
    </xf>
    <xf numFmtId="0" fontId="52" fillId="37" borderId="22" xfId="0" applyFont="1" applyFill="1" applyBorder="1" applyAlignment="1">
      <alignment/>
    </xf>
    <xf numFmtId="0" fontId="52" fillId="37" borderId="0" xfId="0" applyFont="1" applyFill="1" applyBorder="1" applyAlignment="1">
      <alignment/>
    </xf>
    <xf numFmtId="0" fontId="52" fillId="37" borderId="0" xfId="0" applyFont="1" applyFill="1" applyBorder="1" applyAlignment="1">
      <alignment horizontal="right"/>
    </xf>
    <xf numFmtId="0" fontId="53" fillId="37" borderId="28" xfId="0" applyFont="1" applyFill="1" applyBorder="1" applyAlignment="1">
      <alignment horizontal="center"/>
    </xf>
    <xf numFmtId="0" fontId="5" fillId="37" borderId="29" xfId="0" applyFont="1" applyFill="1" applyBorder="1" applyAlignment="1">
      <alignment/>
    </xf>
    <xf numFmtId="0" fontId="6" fillId="37" borderId="3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53" fillId="37" borderId="31" xfId="0" applyFont="1" applyFill="1" applyBorder="1" applyAlignment="1">
      <alignment horizontal="center"/>
    </xf>
    <xf numFmtId="0" fontId="5" fillId="37" borderId="31" xfId="0" applyFont="1" applyFill="1" applyBorder="1" applyAlignment="1">
      <alignment horizontal="center"/>
    </xf>
    <xf numFmtId="0" fontId="3" fillId="37" borderId="31" xfId="0" applyFont="1" applyFill="1" applyBorder="1" applyAlignment="1">
      <alignment horizontal="center"/>
    </xf>
    <xf numFmtId="0" fontId="10" fillId="35" borderId="0" xfId="0" applyFont="1" applyFill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10" fillId="35" borderId="22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right"/>
    </xf>
    <xf numFmtId="0" fontId="13" fillId="0" borderId="31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35" borderId="22" xfId="0" applyFont="1" applyFill="1" applyBorder="1" applyAlignment="1">
      <alignment/>
    </xf>
    <xf numFmtId="1" fontId="0" fillId="0" borderId="35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0" fillId="0" borderId="31" xfId="0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14" fillId="0" borderId="39" xfId="0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2" fillId="0" borderId="4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0" fontId="2" fillId="34" borderId="21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2" xfId="0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2" xfId="0" applyFont="1" applyFill="1" applyBorder="1" applyAlignment="1">
      <alignment/>
    </xf>
    <xf numFmtId="0" fontId="0" fillId="33" borderId="43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6" fillId="0" borderId="1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1" fontId="16" fillId="0" borderId="17" xfId="0" applyNumberFormat="1" applyFont="1" applyBorder="1" applyAlignment="1">
      <alignment horizontal="center" vertical="center" wrapText="1"/>
    </xf>
    <xf numFmtId="1" fontId="16" fillId="0" borderId="44" xfId="0" applyNumberFormat="1" applyFont="1" applyBorder="1" applyAlignment="1">
      <alignment horizontal="center" vertical="center" wrapText="1"/>
    </xf>
    <xf numFmtId="1" fontId="16" fillId="0" borderId="45" xfId="0" applyNumberFormat="1" applyFont="1" applyBorder="1" applyAlignment="1">
      <alignment horizontal="center" vertical="center" wrapText="1"/>
    </xf>
    <xf numFmtId="1" fontId="16" fillId="0" borderId="46" xfId="0" applyNumberFormat="1" applyFont="1" applyBorder="1" applyAlignment="1">
      <alignment horizontal="center" vertical="center" wrapText="1"/>
    </xf>
    <xf numFmtId="1" fontId="16" fillId="0" borderId="47" xfId="0" applyNumberFormat="1" applyFont="1" applyBorder="1" applyAlignment="1">
      <alignment horizontal="center" vertical="center" wrapText="1"/>
    </xf>
    <xf numFmtId="1" fontId="16" fillId="0" borderId="48" xfId="0" applyNumberFormat="1" applyFont="1" applyBorder="1" applyAlignment="1">
      <alignment horizontal="center" vertical="center" wrapText="1"/>
    </xf>
    <xf numFmtId="1" fontId="15" fillId="0" borderId="13" xfId="0" applyNumberFormat="1" applyFont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1" fontId="15" fillId="0" borderId="21" xfId="0" applyNumberFormat="1" applyFont="1" applyBorder="1" applyAlignment="1">
      <alignment horizontal="center" vertical="center"/>
    </xf>
    <xf numFmtId="1" fontId="15" fillId="0" borderId="49" xfId="0" applyNumberFormat="1" applyFont="1" applyBorder="1" applyAlignment="1">
      <alignment horizontal="center" vertical="center"/>
    </xf>
    <xf numFmtId="1" fontId="15" fillId="0" borderId="50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5" fillId="37" borderId="29" xfId="0" applyFont="1" applyFill="1" applyBorder="1" applyAlignment="1">
      <alignment horizontal="center"/>
    </xf>
    <xf numFmtId="0" fontId="5" fillId="37" borderId="30" xfId="0" applyFont="1" applyFill="1" applyBorder="1" applyAlignment="1">
      <alignment horizontal="center"/>
    </xf>
    <xf numFmtId="0" fontId="8" fillId="34" borderId="22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9" fillId="35" borderId="0" xfId="0" applyFont="1" applyFill="1" applyAlignment="1">
      <alignment horizontal="center"/>
    </xf>
    <xf numFmtId="0" fontId="17" fillId="0" borderId="29" xfId="0" applyFont="1" applyFill="1" applyBorder="1" applyAlignment="1">
      <alignment/>
    </xf>
    <xf numFmtId="0" fontId="17" fillId="0" borderId="30" xfId="0" applyFont="1" applyFill="1" applyBorder="1" applyAlignment="1">
      <alignment/>
    </xf>
    <xf numFmtId="0" fontId="2" fillId="36" borderId="51" xfId="0" applyFont="1" applyFill="1" applyBorder="1" applyAlignment="1">
      <alignment horizontal="center" wrapText="1"/>
    </xf>
    <xf numFmtId="0" fontId="0" fillId="36" borderId="52" xfId="0" applyFill="1" applyBorder="1" applyAlignment="1">
      <alignment horizontal="center" wrapText="1"/>
    </xf>
    <xf numFmtId="0" fontId="0" fillId="36" borderId="53" xfId="0" applyFill="1" applyBorder="1" applyAlignment="1">
      <alignment horizontal="center" wrapText="1"/>
    </xf>
    <xf numFmtId="0" fontId="2" fillId="34" borderId="51" xfId="0" applyFont="1" applyFill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2" fillId="36" borderId="55" xfId="0" applyFont="1" applyFill="1" applyBorder="1" applyAlignment="1">
      <alignment horizontal="center" wrapText="1"/>
    </xf>
    <xf numFmtId="0" fontId="0" fillId="36" borderId="56" xfId="0" applyFill="1" applyBorder="1" applyAlignment="1">
      <alignment horizontal="center" wrapText="1"/>
    </xf>
    <xf numFmtId="0" fontId="0" fillId="36" borderId="57" xfId="0" applyFill="1" applyBorder="1" applyAlignment="1">
      <alignment horizontal="center" wrapText="1"/>
    </xf>
    <xf numFmtId="0" fontId="2" fillId="34" borderId="55" xfId="0" applyFont="1" applyFill="1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58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7"/>
  <sheetViews>
    <sheetView tabSelected="1" zoomScalePageLayoutView="0" workbookViewId="0" topLeftCell="A1">
      <selection activeCell="E2" sqref="E2:M2"/>
    </sheetView>
  </sheetViews>
  <sheetFormatPr defaultColWidth="9.140625" defaultRowHeight="15"/>
  <cols>
    <col min="1" max="1" width="2.7109375" style="0" customWidth="1"/>
    <col min="2" max="2" width="9.140625" style="0" customWidth="1"/>
    <col min="3" max="3" width="29.7109375" style="0" customWidth="1"/>
    <col min="4" max="4" width="8.140625" style="0" customWidth="1"/>
    <col min="5" max="13" width="8.7109375" style="91" customWidth="1"/>
    <col min="14" max="14" width="13.421875" style="91" customWidth="1"/>
    <col min="15" max="15" width="4.7109375" style="92" hidden="1" customWidth="1"/>
    <col min="16" max="23" width="4.7109375" style="0" hidden="1" customWidth="1"/>
    <col min="26" max="26" width="3.7109375" style="0" customWidth="1"/>
    <col min="27" max="44" width="2.7109375" style="90" hidden="1" customWidth="1"/>
    <col min="45" max="45" width="9.140625" style="90" customWidth="1"/>
    <col min="51" max="104" width="2.7109375" style="90" hidden="1" customWidth="1"/>
    <col min="105" max="105" width="12.57421875" style="0" customWidth="1"/>
    <col min="106" max="106" width="12.8515625" style="0" customWidth="1"/>
    <col min="107" max="107" width="12.57421875" style="0" customWidth="1"/>
    <col min="108" max="108" width="2.8515625" style="0" customWidth="1"/>
  </cols>
  <sheetData>
    <row r="1" spans="1:108" ht="15.75" thickBot="1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6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8"/>
      <c r="AT1" s="9"/>
      <c r="AU1" s="9"/>
      <c r="AV1" s="9"/>
      <c r="AW1" s="9"/>
      <c r="AX1" s="9"/>
      <c r="AY1" s="10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2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0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2"/>
      <c r="DA1" s="9"/>
      <c r="DB1" s="9"/>
      <c r="DC1" s="9"/>
      <c r="DD1" s="13"/>
    </row>
    <row r="2" spans="1:108" ht="13.5" customHeight="1" thickBot="1">
      <c r="A2" s="14"/>
      <c r="B2" s="15" t="s">
        <v>0</v>
      </c>
      <c r="C2" s="16">
        <v>41036</v>
      </c>
      <c r="D2" s="17" t="s">
        <v>1</v>
      </c>
      <c r="E2" s="124" t="s">
        <v>39</v>
      </c>
      <c r="F2" s="125"/>
      <c r="G2" s="125"/>
      <c r="H2" s="125"/>
      <c r="I2" s="125"/>
      <c r="J2" s="125"/>
      <c r="K2" s="125"/>
      <c r="L2" s="125"/>
      <c r="M2" s="126"/>
      <c r="N2" s="18">
        <v>36</v>
      </c>
      <c r="O2" s="127" t="s">
        <v>2</v>
      </c>
      <c r="P2" s="128"/>
      <c r="Q2" s="128"/>
      <c r="R2" s="128"/>
      <c r="S2" s="128"/>
      <c r="T2" s="128"/>
      <c r="U2" s="128"/>
      <c r="V2" s="128"/>
      <c r="W2" s="129"/>
      <c r="X2" s="19"/>
      <c r="Y2" s="20">
        <f>N2+X2</f>
        <v>36</v>
      </c>
      <c r="Z2" s="21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22"/>
      <c r="AT2" s="23"/>
      <c r="AU2" s="23"/>
      <c r="AV2" s="23"/>
      <c r="AW2" s="23"/>
      <c r="AX2" s="23"/>
      <c r="AY2" s="24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6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4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6"/>
      <c r="DA2" s="23"/>
      <c r="DB2" s="23"/>
      <c r="DC2" s="23"/>
      <c r="DD2" s="27"/>
    </row>
    <row r="3" spans="1:108" ht="18.75" customHeight="1" thickBot="1">
      <c r="A3" s="28"/>
      <c r="B3" s="29" t="s">
        <v>3</v>
      </c>
      <c r="C3" s="30" t="s">
        <v>47</v>
      </c>
      <c r="D3" s="31" t="s">
        <v>4</v>
      </c>
      <c r="E3" s="130" t="s">
        <v>40</v>
      </c>
      <c r="F3" s="131"/>
      <c r="G3" s="131"/>
      <c r="H3" s="131"/>
      <c r="I3" s="131"/>
      <c r="J3" s="131"/>
      <c r="K3" s="131"/>
      <c r="L3" s="131"/>
      <c r="M3" s="132"/>
      <c r="N3" s="32">
        <v>135</v>
      </c>
      <c r="O3" s="133" t="s">
        <v>5</v>
      </c>
      <c r="P3" s="134"/>
      <c r="Q3" s="134"/>
      <c r="R3" s="134"/>
      <c r="S3" s="134"/>
      <c r="T3" s="134"/>
      <c r="U3" s="134"/>
      <c r="V3" s="134"/>
      <c r="W3" s="135"/>
      <c r="X3" s="33"/>
      <c r="Y3" s="34">
        <f>AVERAGE(N3:X3)</f>
        <v>135</v>
      </c>
      <c r="Z3" s="6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22"/>
      <c r="AT3" s="23"/>
      <c r="AU3" s="23"/>
      <c r="AV3" s="23"/>
      <c r="AW3" s="23"/>
      <c r="AX3" s="23"/>
      <c r="AY3" s="24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6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4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6"/>
      <c r="DA3" s="23"/>
      <c r="DB3" s="23"/>
      <c r="DC3" s="23"/>
      <c r="DD3" s="27"/>
    </row>
    <row r="4" spans="1:108" ht="15">
      <c r="A4" s="14"/>
      <c r="B4" s="35"/>
      <c r="C4" s="36"/>
      <c r="D4" s="37" t="s">
        <v>6</v>
      </c>
      <c r="E4" s="38">
        <v>4</v>
      </c>
      <c r="F4" s="38">
        <v>4</v>
      </c>
      <c r="G4" s="38">
        <v>3</v>
      </c>
      <c r="H4" s="38">
        <v>5</v>
      </c>
      <c r="I4" s="38">
        <v>4</v>
      </c>
      <c r="J4" s="38">
        <v>4</v>
      </c>
      <c r="K4" s="38">
        <v>5</v>
      </c>
      <c r="L4" s="38">
        <v>3</v>
      </c>
      <c r="M4" s="38">
        <v>4</v>
      </c>
      <c r="N4" s="38">
        <f>SUM(E4:M4)</f>
        <v>36</v>
      </c>
      <c r="O4" s="38"/>
      <c r="P4" s="38"/>
      <c r="Q4" s="38"/>
      <c r="R4" s="38"/>
      <c r="S4" s="38"/>
      <c r="T4" s="38"/>
      <c r="U4" s="38"/>
      <c r="V4" s="38"/>
      <c r="W4" s="38"/>
      <c r="X4" s="38">
        <f>SUM(O4:W4)</f>
        <v>0</v>
      </c>
      <c r="Y4" s="38">
        <f>N4+X4</f>
        <v>36</v>
      </c>
      <c r="Z4" s="21"/>
      <c r="AA4" s="7">
        <f>E4</f>
        <v>4</v>
      </c>
      <c r="AB4" s="7">
        <f aca="true" t="shared" si="0" ref="AB4:AH4">F4</f>
        <v>4</v>
      </c>
      <c r="AC4" s="7">
        <f t="shared" si="0"/>
        <v>3</v>
      </c>
      <c r="AD4" s="7">
        <f t="shared" si="0"/>
        <v>5</v>
      </c>
      <c r="AE4" s="7">
        <f t="shared" si="0"/>
        <v>4</v>
      </c>
      <c r="AF4" s="7">
        <f t="shared" si="0"/>
        <v>4</v>
      </c>
      <c r="AG4" s="7">
        <f t="shared" si="0"/>
        <v>5</v>
      </c>
      <c r="AH4" s="7">
        <f t="shared" si="0"/>
        <v>3</v>
      </c>
      <c r="AI4" s="7">
        <f>M4</f>
        <v>4</v>
      </c>
      <c r="AJ4" s="7">
        <f>O4</f>
        <v>0</v>
      </c>
      <c r="AK4" s="7">
        <f aca="true" t="shared" si="1" ref="AK4:AR4">P4</f>
        <v>0</v>
      </c>
      <c r="AL4" s="7">
        <f t="shared" si="1"/>
        <v>0</v>
      </c>
      <c r="AM4" s="7">
        <f t="shared" si="1"/>
        <v>0</v>
      </c>
      <c r="AN4" s="7">
        <f t="shared" si="1"/>
        <v>0</v>
      </c>
      <c r="AO4" s="7">
        <f t="shared" si="1"/>
        <v>0</v>
      </c>
      <c r="AP4" s="7">
        <f t="shared" si="1"/>
        <v>0</v>
      </c>
      <c r="AQ4" s="7">
        <f t="shared" si="1"/>
        <v>0</v>
      </c>
      <c r="AR4" s="7">
        <f t="shared" si="1"/>
        <v>0</v>
      </c>
      <c r="AS4" s="22"/>
      <c r="AT4" s="23"/>
      <c r="AU4" s="23"/>
      <c r="AV4" s="23"/>
      <c r="AW4" s="23"/>
      <c r="AX4" s="23"/>
      <c r="AY4" s="24">
        <f>E4</f>
        <v>4</v>
      </c>
      <c r="AZ4" s="25">
        <f aca="true" t="shared" si="2" ref="AZ4:BG4">F4</f>
        <v>4</v>
      </c>
      <c r="BA4" s="25">
        <f t="shared" si="2"/>
        <v>3</v>
      </c>
      <c r="BB4" s="25">
        <f t="shared" si="2"/>
        <v>5</v>
      </c>
      <c r="BC4" s="25">
        <f t="shared" si="2"/>
        <v>4</v>
      </c>
      <c r="BD4" s="25">
        <f t="shared" si="2"/>
        <v>4</v>
      </c>
      <c r="BE4" s="25">
        <f t="shared" si="2"/>
        <v>5</v>
      </c>
      <c r="BF4" s="25">
        <f t="shared" si="2"/>
        <v>3</v>
      </c>
      <c r="BG4" s="25">
        <f t="shared" si="2"/>
        <v>4</v>
      </c>
      <c r="BH4" s="25">
        <f>O4</f>
        <v>0</v>
      </c>
      <c r="BI4" s="25">
        <f aca="true" t="shared" si="3" ref="BI4:BP4">P4</f>
        <v>0</v>
      </c>
      <c r="BJ4" s="25">
        <f t="shared" si="3"/>
        <v>0</v>
      </c>
      <c r="BK4" s="25">
        <f t="shared" si="3"/>
        <v>0</v>
      </c>
      <c r="BL4" s="25">
        <f t="shared" si="3"/>
        <v>0</v>
      </c>
      <c r="BM4" s="25">
        <f t="shared" si="3"/>
        <v>0</v>
      </c>
      <c r="BN4" s="25">
        <f t="shared" si="3"/>
        <v>0</v>
      </c>
      <c r="BO4" s="25">
        <f t="shared" si="3"/>
        <v>0</v>
      </c>
      <c r="BP4" s="26">
        <f t="shared" si="3"/>
        <v>0</v>
      </c>
      <c r="BQ4" s="25">
        <f>E4</f>
        <v>4</v>
      </c>
      <c r="BR4" s="25">
        <f aca="true" t="shared" si="4" ref="BR4:BY4">F4</f>
        <v>4</v>
      </c>
      <c r="BS4" s="25">
        <f t="shared" si="4"/>
        <v>3</v>
      </c>
      <c r="BT4" s="25">
        <f t="shared" si="4"/>
        <v>5</v>
      </c>
      <c r="BU4" s="25">
        <f t="shared" si="4"/>
        <v>4</v>
      </c>
      <c r="BV4" s="25">
        <f t="shared" si="4"/>
        <v>4</v>
      </c>
      <c r="BW4" s="25">
        <f t="shared" si="4"/>
        <v>5</v>
      </c>
      <c r="BX4" s="25">
        <f t="shared" si="4"/>
        <v>3</v>
      </c>
      <c r="BY4" s="25">
        <f t="shared" si="4"/>
        <v>4</v>
      </c>
      <c r="BZ4" s="25">
        <f>O4</f>
        <v>0</v>
      </c>
      <c r="CA4" s="25">
        <f aca="true" t="shared" si="5" ref="CA4:CH4">P4</f>
        <v>0</v>
      </c>
      <c r="CB4" s="25">
        <f t="shared" si="5"/>
        <v>0</v>
      </c>
      <c r="CC4" s="25">
        <f t="shared" si="5"/>
        <v>0</v>
      </c>
      <c r="CD4" s="25">
        <f t="shared" si="5"/>
        <v>0</v>
      </c>
      <c r="CE4" s="25">
        <f t="shared" si="5"/>
        <v>0</v>
      </c>
      <c r="CF4" s="25">
        <f t="shared" si="5"/>
        <v>0</v>
      </c>
      <c r="CG4" s="25">
        <f t="shared" si="5"/>
        <v>0</v>
      </c>
      <c r="CH4" s="25">
        <f t="shared" si="5"/>
        <v>0</v>
      </c>
      <c r="CI4" s="24">
        <f>E4</f>
        <v>4</v>
      </c>
      <c r="CJ4" s="25">
        <f aca="true" t="shared" si="6" ref="CJ4:CQ4">F4</f>
        <v>4</v>
      </c>
      <c r="CK4" s="25">
        <f t="shared" si="6"/>
        <v>3</v>
      </c>
      <c r="CL4" s="25">
        <f t="shared" si="6"/>
        <v>5</v>
      </c>
      <c r="CM4" s="25">
        <f t="shared" si="6"/>
        <v>4</v>
      </c>
      <c r="CN4" s="25">
        <f t="shared" si="6"/>
        <v>4</v>
      </c>
      <c r="CO4" s="25">
        <f t="shared" si="6"/>
        <v>5</v>
      </c>
      <c r="CP4" s="25">
        <f t="shared" si="6"/>
        <v>3</v>
      </c>
      <c r="CQ4" s="25">
        <f t="shared" si="6"/>
        <v>4</v>
      </c>
      <c r="CR4" s="25">
        <f>O4</f>
        <v>0</v>
      </c>
      <c r="CS4" s="25">
        <f aca="true" t="shared" si="7" ref="CS4:CZ4">P4</f>
        <v>0</v>
      </c>
      <c r="CT4" s="25">
        <f t="shared" si="7"/>
        <v>0</v>
      </c>
      <c r="CU4" s="25">
        <f t="shared" si="7"/>
        <v>0</v>
      </c>
      <c r="CV4" s="25">
        <f t="shared" si="7"/>
        <v>0</v>
      </c>
      <c r="CW4" s="25">
        <f t="shared" si="7"/>
        <v>0</v>
      </c>
      <c r="CX4" s="25">
        <f t="shared" si="7"/>
        <v>0</v>
      </c>
      <c r="CY4" s="25">
        <f t="shared" si="7"/>
        <v>0</v>
      </c>
      <c r="CZ4" s="26">
        <f t="shared" si="7"/>
        <v>0</v>
      </c>
      <c r="DA4" s="23"/>
      <c r="DB4" s="23"/>
      <c r="DC4" s="23"/>
      <c r="DD4" s="27"/>
    </row>
    <row r="5" spans="1:108" ht="19.5" thickBot="1">
      <c r="A5" s="14"/>
      <c r="B5" s="39" t="s">
        <v>7</v>
      </c>
      <c r="C5" s="40" t="s">
        <v>8</v>
      </c>
      <c r="D5" s="41" t="s">
        <v>9</v>
      </c>
      <c r="E5" s="42" t="s">
        <v>48</v>
      </c>
      <c r="F5" s="42" t="s">
        <v>49</v>
      </c>
      <c r="G5" s="42" t="s">
        <v>51</v>
      </c>
      <c r="H5" s="42" t="s">
        <v>50</v>
      </c>
      <c r="I5" s="42" t="s">
        <v>10</v>
      </c>
      <c r="J5" s="42" t="s">
        <v>52</v>
      </c>
      <c r="K5" s="42" t="s">
        <v>53</v>
      </c>
      <c r="L5" s="42" t="s">
        <v>55</v>
      </c>
      <c r="M5" s="42" t="s">
        <v>54</v>
      </c>
      <c r="N5" s="42" t="s">
        <v>56</v>
      </c>
      <c r="O5" s="42"/>
      <c r="P5" s="42"/>
      <c r="Q5" s="42"/>
      <c r="R5" s="42"/>
      <c r="S5" s="42"/>
      <c r="T5" s="42"/>
      <c r="U5" s="42"/>
      <c r="V5" s="42"/>
      <c r="W5" s="42"/>
      <c r="X5" s="42">
        <f>SUM(O5:W5)</f>
        <v>0</v>
      </c>
      <c r="Y5" s="42"/>
      <c r="Z5" s="21"/>
      <c r="AA5" s="120" t="s">
        <v>11</v>
      </c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22"/>
      <c r="AT5" s="23"/>
      <c r="AU5" s="23"/>
      <c r="AV5" s="23"/>
      <c r="AW5" s="23"/>
      <c r="AX5" s="23"/>
      <c r="AY5" s="117" t="s">
        <v>12</v>
      </c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9"/>
      <c r="BQ5" s="117" t="s">
        <v>13</v>
      </c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7" t="s">
        <v>14</v>
      </c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9"/>
      <c r="DA5" s="23"/>
      <c r="DB5" s="23"/>
      <c r="DC5" s="23"/>
      <c r="DD5" s="27"/>
    </row>
    <row r="6" spans="1:108" ht="24.75" customHeight="1" thickBot="1">
      <c r="A6" s="14"/>
      <c r="B6" s="43" t="s">
        <v>15</v>
      </c>
      <c r="C6" s="115" t="s">
        <v>16</v>
      </c>
      <c r="D6" s="116"/>
      <c r="E6" s="43">
        <v>1</v>
      </c>
      <c r="F6" s="43">
        <v>2</v>
      </c>
      <c r="G6" s="43">
        <v>3</v>
      </c>
      <c r="H6" s="43">
        <v>4</v>
      </c>
      <c r="I6" s="43">
        <v>5</v>
      </c>
      <c r="J6" s="43">
        <v>6</v>
      </c>
      <c r="K6" s="43">
        <v>7</v>
      </c>
      <c r="L6" s="43">
        <v>8</v>
      </c>
      <c r="M6" s="43">
        <v>9</v>
      </c>
      <c r="N6" s="44" t="s">
        <v>17</v>
      </c>
      <c r="O6" s="43">
        <v>10</v>
      </c>
      <c r="P6" s="43">
        <v>11</v>
      </c>
      <c r="Q6" s="43">
        <v>12</v>
      </c>
      <c r="R6" s="43">
        <v>13</v>
      </c>
      <c r="S6" s="43">
        <v>14</v>
      </c>
      <c r="T6" s="43">
        <v>15</v>
      </c>
      <c r="U6" s="43">
        <v>16</v>
      </c>
      <c r="V6" s="43">
        <v>17</v>
      </c>
      <c r="W6" s="43">
        <v>18</v>
      </c>
      <c r="X6" s="44" t="s">
        <v>18</v>
      </c>
      <c r="Y6" s="44" t="s">
        <v>19</v>
      </c>
      <c r="Z6" s="21"/>
      <c r="AA6" s="45" t="s">
        <v>20</v>
      </c>
      <c r="AB6" s="45" t="s">
        <v>20</v>
      </c>
      <c r="AC6" s="45" t="s">
        <v>20</v>
      </c>
      <c r="AD6" s="46" t="s">
        <v>20</v>
      </c>
      <c r="AE6" s="46" t="s">
        <v>20</v>
      </c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47" t="s">
        <v>21</v>
      </c>
      <c r="AT6" s="48" t="s">
        <v>22</v>
      </c>
      <c r="AU6" s="48" t="s">
        <v>6</v>
      </c>
      <c r="AV6" s="48" t="s">
        <v>23</v>
      </c>
      <c r="AW6" s="48" t="s">
        <v>24</v>
      </c>
      <c r="AX6" s="49" t="s">
        <v>25</v>
      </c>
      <c r="AY6" s="46" t="s">
        <v>20</v>
      </c>
      <c r="AZ6" s="46" t="s">
        <v>20</v>
      </c>
      <c r="BA6" s="46" t="s">
        <v>20</v>
      </c>
      <c r="BB6" s="46" t="s">
        <v>20</v>
      </c>
      <c r="BC6" s="46" t="s">
        <v>20</v>
      </c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1"/>
      <c r="BQ6" s="46" t="s">
        <v>20</v>
      </c>
      <c r="BR6" s="46" t="s">
        <v>20</v>
      </c>
      <c r="BS6" s="46" t="s">
        <v>20</v>
      </c>
      <c r="BT6" s="46" t="s">
        <v>20</v>
      </c>
      <c r="BU6" s="46" t="s">
        <v>20</v>
      </c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2" t="s">
        <v>20</v>
      </c>
      <c r="CJ6" s="46" t="s">
        <v>20</v>
      </c>
      <c r="CK6" s="46" t="s">
        <v>20</v>
      </c>
      <c r="CL6" s="46" t="s">
        <v>20</v>
      </c>
      <c r="CM6" s="46" t="s">
        <v>20</v>
      </c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47" t="s">
        <v>26</v>
      </c>
      <c r="DB6" s="48" t="s">
        <v>27</v>
      </c>
      <c r="DC6" s="49" t="s">
        <v>28</v>
      </c>
      <c r="DD6" s="27"/>
    </row>
    <row r="7" spans="1:108" ht="24.75" customHeight="1">
      <c r="A7" s="14"/>
      <c r="B7" s="53" t="s">
        <v>29</v>
      </c>
      <c r="C7" s="113" t="s">
        <v>34</v>
      </c>
      <c r="D7" s="114"/>
      <c r="E7" s="54">
        <v>4</v>
      </c>
      <c r="F7" s="54">
        <v>5</v>
      </c>
      <c r="G7" s="54">
        <v>5</v>
      </c>
      <c r="H7" s="54">
        <v>5</v>
      </c>
      <c r="I7" s="54">
        <v>7</v>
      </c>
      <c r="J7" s="54">
        <v>4</v>
      </c>
      <c r="K7" s="54">
        <v>4</v>
      </c>
      <c r="L7" s="54">
        <v>4</v>
      </c>
      <c r="M7" s="54">
        <v>5</v>
      </c>
      <c r="N7" s="55">
        <f>SUM(E7:M7)</f>
        <v>43</v>
      </c>
      <c r="O7" s="54"/>
      <c r="P7" s="54"/>
      <c r="Q7" s="54"/>
      <c r="R7" s="54"/>
      <c r="S7" s="54"/>
      <c r="T7" s="54"/>
      <c r="U7" s="54"/>
      <c r="V7" s="54"/>
      <c r="W7" s="54"/>
      <c r="X7" s="55">
        <f>SUM(O7:W7)</f>
        <v>0</v>
      </c>
      <c r="Y7" s="55">
        <f>N7+X7</f>
        <v>43</v>
      </c>
      <c r="Z7" s="21"/>
      <c r="AA7" s="7">
        <f>IF(E7="","",E7-E$4)</f>
        <v>0</v>
      </c>
      <c r="AB7" s="7">
        <f aca="true" t="shared" si="8" ref="AB7:AI11">IF(F7="","",F7-F$4)</f>
        <v>1</v>
      </c>
      <c r="AC7" s="7">
        <f t="shared" si="8"/>
        <v>2</v>
      </c>
      <c r="AD7" s="7">
        <f t="shared" si="8"/>
        <v>0</v>
      </c>
      <c r="AE7" s="7">
        <f t="shared" si="8"/>
        <v>3</v>
      </c>
      <c r="AF7" s="7">
        <f t="shared" si="8"/>
        <v>0</v>
      </c>
      <c r="AG7" s="7">
        <f t="shared" si="8"/>
        <v>-1</v>
      </c>
      <c r="AH7" s="7">
        <f t="shared" si="8"/>
        <v>1</v>
      </c>
      <c r="AI7" s="7">
        <f t="shared" si="8"/>
        <v>1</v>
      </c>
      <c r="AJ7" s="7">
        <f>IF(O7="","",O7-O$4)</f>
      </c>
      <c r="AK7" s="7">
        <f aca="true" t="shared" si="9" ref="AK7:AR11">IF(P7="","",P7-P$4)</f>
      </c>
      <c r="AL7" s="7">
        <f t="shared" si="9"/>
      </c>
      <c r="AM7" s="7">
        <f t="shared" si="9"/>
      </c>
      <c r="AN7" s="7">
        <f t="shared" si="9"/>
      </c>
      <c r="AO7" s="7">
        <f t="shared" si="9"/>
      </c>
      <c r="AP7" s="7">
        <f t="shared" si="9"/>
      </c>
      <c r="AQ7" s="7">
        <f t="shared" si="9"/>
      </c>
      <c r="AR7" s="7">
        <f t="shared" si="9"/>
      </c>
      <c r="AS7" s="56">
        <f>COUNTIF($AA7:$AR7,"=-2")</f>
        <v>0</v>
      </c>
      <c r="AT7" s="57">
        <f>COUNTIF($AA7:$AR7,"=-1")</f>
        <v>1</v>
      </c>
      <c r="AU7" s="57">
        <f>COUNTIF($AA7:$AR7,"=0")</f>
        <v>3</v>
      </c>
      <c r="AV7" s="57">
        <f>COUNTIF($AA7:$AR7,"=1")</f>
        <v>3</v>
      </c>
      <c r="AW7" s="57">
        <f>COUNTIF($AA7:$AR7,"=2")</f>
        <v>1</v>
      </c>
      <c r="AX7" s="58">
        <f>COUNTIF($AA7:$AR7,"&gt;2")</f>
        <v>1</v>
      </c>
      <c r="AY7" s="50">
        <f>IF(AA$4=3,AA7,"")</f>
      </c>
      <c r="AZ7" s="50">
        <f aca="true" t="shared" si="10" ref="AZ7:BO7">IF(AB$4=3,AB7,"")</f>
      </c>
      <c r="BA7" s="50">
        <f t="shared" si="10"/>
        <v>2</v>
      </c>
      <c r="BB7" s="50">
        <f t="shared" si="10"/>
      </c>
      <c r="BC7" s="50">
        <f t="shared" si="10"/>
      </c>
      <c r="BD7" s="50">
        <f t="shared" si="10"/>
      </c>
      <c r="BE7" s="50">
        <f t="shared" si="10"/>
      </c>
      <c r="BF7" s="50">
        <f t="shared" si="10"/>
        <v>1</v>
      </c>
      <c r="BG7" s="50">
        <f t="shared" si="10"/>
      </c>
      <c r="BH7" s="50">
        <f t="shared" si="10"/>
      </c>
      <c r="BI7" s="50">
        <f t="shared" si="10"/>
      </c>
      <c r="BJ7" s="50">
        <f t="shared" si="10"/>
      </c>
      <c r="BK7" s="50">
        <f t="shared" si="10"/>
      </c>
      <c r="BL7" s="50">
        <f t="shared" si="10"/>
      </c>
      <c r="BM7" s="50">
        <f t="shared" si="10"/>
      </c>
      <c r="BN7" s="50">
        <f t="shared" si="10"/>
      </c>
      <c r="BO7" s="50">
        <f t="shared" si="10"/>
      </c>
      <c r="BP7" s="51">
        <f aca="true" t="shared" si="11" ref="AZ7:BP11">IF(AR$4=3,AR7,"")</f>
      </c>
      <c r="BQ7" s="50">
        <f>IF(AA$4=4,AA7,"")</f>
        <v>0</v>
      </c>
      <c r="BR7" s="50">
        <f aca="true" t="shared" si="12" ref="BR7:CG7">IF(AB$4=4,AB7,"")</f>
        <v>1</v>
      </c>
      <c r="BS7" s="50">
        <f t="shared" si="12"/>
      </c>
      <c r="BT7" s="50">
        <f t="shared" si="12"/>
      </c>
      <c r="BU7" s="50">
        <f t="shared" si="12"/>
        <v>3</v>
      </c>
      <c r="BV7" s="50">
        <f t="shared" si="12"/>
        <v>0</v>
      </c>
      <c r="BW7" s="50">
        <f t="shared" si="12"/>
      </c>
      <c r="BX7" s="50">
        <f t="shared" si="12"/>
      </c>
      <c r="BY7" s="50">
        <f t="shared" si="12"/>
        <v>1</v>
      </c>
      <c r="BZ7" s="50">
        <f t="shared" si="12"/>
      </c>
      <c r="CA7" s="50">
        <f t="shared" si="12"/>
      </c>
      <c r="CB7" s="50">
        <f t="shared" si="12"/>
      </c>
      <c r="CC7" s="50">
        <f t="shared" si="12"/>
      </c>
      <c r="CD7" s="50">
        <f t="shared" si="12"/>
      </c>
      <c r="CE7" s="50">
        <f t="shared" si="12"/>
      </c>
      <c r="CF7" s="50">
        <f t="shared" si="12"/>
      </c>
      <c r="CG7" s="50">
        <f t="shared" si="12"/>
      </c>
      <c r="CH7" s="50">
        <f aca="true" t="shared" si="13" ref="BR7:CH11">IF(AR$4=4,AR7,"")</f>
      </c>
      <c r="CI7" s="59">
        <f>IF(AA$4=5,AA7,"")</f>
      </c>
      <c r="CJ7" s="50">
        <f aca="true" t="shared" si="14" ref="CJ7:CY7">IF(AB$4=5,AB7,"")</f>
      </c>
      <c r="CK7" s="50">
        <f t="shared" si="14"/>
      </c>
      <c r="CL7" s="50">
        <f t="shared" si="14"/>
        <v>0</v>
      </c>
      <c r="CM7" s="50">
        <f t="shared" si="14"/>
      </c>
      <c r="CN7" s="50">
        <f t="shared" si="14"/>
      </c>
      <c r="CO7" s="50">
        <f t="shared" si="14"/>
        <v>-1</v>
      </c>
      <c r="CP7" s="50">
        <f t="shared" si="14"/>
      </c>
      <c r="CQ7" s="50">
        <f t="shared" si="14"/>
      </c>
      <c r="CR7" s="50">
        <f t="shared" si="14"/>
      </c>
      <c r="CS7" s="50">
        <f t="shared" si="14"/>
      </c>
      <c r="CT7" s="50">
        <f t="shared" si="14"/>
      </c>
      <c r="CU7" s="50">
        <f t="shared" si="14"/>
      </c>
      <c r="CV7" s="50">
        <f t="shared" si="14"/>
      </c>
      <c r="CW7" s="50">
        <f t="shared" si="14"/>
      </c>
      <c r="CX7" s="50">
        <f t="shared" si="14"/>
      </c>
      <c r="CY7" s="50">
        <f t="shared" si="14"/>
      </c>
      <c r="CZ7" s="50">
        <f aca="true" t="shared" si="15" ref="CJ7:CZ11">IF(AR$4=5,AR7,"")</f>
      </c>
      <c r="DA7" s="60">
        <f>SUM(AY7:BP7)</f>
        <v>3</v>
      </c>
      <c r="DB7" s="61">
        <f>SUM(BQ7:CH7)</f>
        <v>5</v>
      </c>
      <c r="DC7" s="62">
        <f>SUM(CI7:CZ7)</f>
        <v>-1</v>
      </c>
      <c r="DD7" s="27"/>
    </row>
    <row r="8" spans="1:108" ht="24.75" customHeight="1">
      <c r="A8" s="14"/>
      <c r="B8" s="53" t="s">
        <v>31</v>
      </c>
      <c r="C8" s="113" t="s">
        <v>36</v>
      </c>
      <c r="D8" s="114"/>
      <c r="E8" s="54">
        <v>4</v>
      </c>
      <c r="F8" s="54">
        <v>5</v>
      </c>
      <c r="G8" s="54">
        <v>4</v>
      </c>
      <c r="H8" s="54">
        <v>6</v>
      </c>
      <c r="I8" s="54">
        <v>5</v>
      </c>
      <c r="J8" s="54">
        <v>3</v>
      </c>
      <c r="K8" s="54">
        <v>6</v>
      </c>
      <c r="L8" s="54">
        <v>5</v>
      </c>
      <c r="M8" s="54">
        <v>5</v>
      </c>
      <c r="N8" s="55">
        <f>SUM(E8:M8)</f>
        <v>43</v>
      </c>
      <c r="O8" s="54"/>
      <c r="P8" s="54"/>
      <c r="Q8" s="54"/>
      <c r="R8" s="54"/>
      <c r="S8" s="54"/>
      <c r="T8" s="54"/>
      <c r="U8" s="54"/>
      <c r="V8" s="54"/>
      <c r="W8" s="54"/>
      <c r="X8" s="55">
        <f>SUM(O8:W8)</f>
        <v>0</v>
      </c>
      <c r="Y8" s="55">
        <f>N8+X8</f>
        <v>43</v>
      </c>
      <c r="Z8" s="21"/>
      <c r="AA8" s="7">
        <f>IF(E8="","",E8-E$4)</f>
        <v>0</v>
      </c>
      <c r="AB8" s="7">
        <f t="shared" si="8"/>
        <v>1</v>
      </c>
      <c r="AC8" s="7">
        <f t="shared" si="8"/>
        <v>1</v>
      </c>
      <c r="AD8" s="7">
        <f t="shared" si="8"/>
        <v>1</v>
      </c>
      <c r="AE8" s="7">
        <f t="shared" si="8"/>
        <v>1</v>
      </c>
      <c r="AF8" s="7">
        <f t="shared" si="8"/>
        <v>-1</v>
      </c>
      <c r="AG8" s="7">
        <f t="shared" si="8"/>
        <v>1</v>
      </c>
      <c r="AH8" s="7">
        <f t="shared" si="8"/>
        <v>2</v>
      </c>
      <c r="AI8" s="7">
        <f t="shared" si="8"/>
        <v>1</v>
      </c>
      <c r="AJ8" s="7">
        <f>IF(O8="","",O8-O$4)</f>
      </c>
      <c r="AK8" s="7">
        <f t="shared" si="9"/>
      </c>
      <c r="AL8" s="7">
        <f t="shared" si="9"/>
      </c>
      <c r="AM8" s="7">
        <f t="shared" si="9"/>
      </c>
      <c r="AN8" s="7">
        <f t="shared" si="9"/>
      </c>
      <c r="AO8" s="7">
        <f t="shared" si="9"/>
      </c>
      <c r="AP8" s="7">
        <f t="shared" si="9"/>
      </c>
      <c r="AQ8" s="7">
        <f t="shared" si="9"/>
      </c>
      <c r="AR8" s="7">
        <f t="shared" si="9"/>
      </c>
      <c r="AS8" s="63">
        <f>COUNTIF($AA8:$AR8,"=-2")</f>
        <v>0</v>
      </c>
      <c r="AT8" s="64">
        <f>COUNTIF($AA8:$AR8,"=-1")</f>
        <v>1</v>
      </c>
      <c r="AU8" s="64">
        <f>COUNTIF($AA8:$AR8,"=0")</f>
        <v>1</v>
      </c>
      <c r="AV8" s="64">
        <f>COUNTIF($AA8:$AR8,"=1")</f>
        <v>6</v>
      </c>
      <c r="AW8" s="64">
        <f>COUNTIF($AA8:$AR8,"=2")</f>
        <v>1</v>
      </c>
      <c r="AX8" s="65">
        <f>COUNTIF($AA8:$AR8,"&gt;2")</f>
        <v>0</v>
      </c>
      <c r="AY8" s="50">
        <f>IF(AA$4=3,AA8,"")</f>
      </c>
      <c r="AZ8" s="50">
        <f t="shared" si="11"/>
      </c>
      <c r="BA8" s="50">
        <f t="shared" si="11"/>
        <v>1</v>
      </c>
      <c r="BB8" s="50">
        <f t="shared" si="11"/>
      </c>
      <c r="BC8" s="50">
        <f t="shared" si="11"/>
      </c>
      <c r="BD8" s="50">
        <f t="shared" si="11"/>
      </c>
      <c r="BE8" s="50">
        <f t="shared" si="11"/>
      </c>
      <c r="BF8" s="50">
        <f t="shared" si="11"/>
        <v>2</v>
      </c>
      <c r="BG8" s="50">
        <f t="shared" si="11"/>
      </c>
      <c r="BH8" s="50">
        <f t="shared" si="11"/>
      </c>
      <c r="BI8" s="50">
        <f t="shared" si="11"/>
      </c>
      <c r="BJ8" s="50">
        <f t="shared" si="11"/>
      </c>
      <c r="BK8" s="50">
        <f t="shared" si="11"/>
      </c>
      <c r="BL8" s="50">
        <f t="shared" si="11"/>
      </c>
      <c r="BM8" s="50">
        <f t="shared" si="11"/>
      </c>
      <c r="BN8" s="50">
        <f t="shared" si="11"/>
      </c>
      <c r="BO8" s="50">
        <f t="shared" si="11"/>
      </c>
      <c r="BP8" s="51">
        <f t="shared" si="11"/>
      </c>
      <c r="BQ8" s="50">
        <f>IF(AA$4=4,AA8,"")</f>
        <v>0</v>
      </c>
      <c r="BR8" s="50">
        <f t="shared" si="13"/>
        <v>1</v>
      </c>
      <c r="BS8" s="50">
        <f t="shared" si="13"/>
      </c>
      <c r="BT8" s="50">
        <f t="shared" si="13"/>
      </c>
      <c r="BU8" s="50">
        <f t="shared" si="13"/>
        <v>1</v>
      </c>
      <c r="BV8" s="50">
        <f t="shared" si="13"/>
        <v>-1</v>
      </c>
      <c r="BW8" s="50">
        <f t="shared" si="13"/>
      </c>
      <c r="BX8" s="50">
        <f t="shared" si="13"/>
      </c>
      <c r="BY8" s="50">
        <f t="shared" si="13"/>
        <v>1</v>
      </c>
      <c r="BZ8" s="50">
        <f t="shared" si="13"/>
      </c>
      <c r="CA8" s="50">
        <f t="shared" si="13"/>
      </c>
      <c r="CB8" s="50">
        <f t="shared" si="13"/>
      </c>
      <c r="CC8" s="50">
        <f t="shared" si="13"/>
      </c>
      <c r="CD8" s="50">
        <f t="shared" si="13"/>
      </c>
      <c r="CE8" s="50">
        <f t="shared" si="13"/>
      </c>
      <c r="CF8" s="50">
        <f t="shared" si="13"/>
      </c>
      <c r="CG8" s="50">
        <f t="shared" si="13"/>
      </c>
      <c r="CH8" s="50">
        <f t="shared" si="13"/>
      </c>
      <c r="CI8" s="59">
        <f>IF(AA$4=5,AA8,"")</f>
      </c>
      <c r="CJ8" s="50">
        <f t="shared" si="15"/>
      </c>
      <c r="CK8" s="50">
        <f t="shared" si="15"/>
      </c>
      <c r="CL8" s="50">
        <f t="shared" si="15"/>
        <v>1</v>
      </c>
      <c r="CM8" s="50">
        <f t="shared" si="15"/>
      </c>
      <c r="CN8" s="50">
        <f t="shared" si="15"/>
      </c>
      <c r="CO8" s="50">
        <f t="shared" si="15"/>
        <v>1</v>
      </c>
      <c r="CP8" s="50">
        <f t="shared" si="15"/>
      </c>
      <c r="CQ8" s="50">
        <f t="shared" si="15"/>
      </c>
      <c r="CR8" s="50">
        <f t="shared" si="15"/>
      </c>
      <c r="CS8" s="50">
        <f t="shared" si="15"/>
      </c>
      <c r="CT8" s="50">
        <f t="shared" si="15"/>
      </c>
      <c r="CU8" s="50">
        <f t="shared" si="15"/>
      </c>
      <c r="CV8" s="50">
        <f t="shared" si="15"/>
      </c>
      <c r="CW8" s="50">
        <f t="shared" si="15"/>
      </c>
      <c r="CX8" s="50">
        <f t="shared" si="15"/>
      </c>
      <c r="CY8" s="50">
        <f t="shared" si="15"/>
      </c>
      <c r="CZ8" s="50">
        <f t="shared" si="15"/>
      </c>
      <c r="DA8" s="66">
        <f>SUM(AY8:BP8)</f>
        <v>3</v>
      </c>
      <c r="DB8" s="67">
        <f>SUM(BQ8:CH8)</f>
        <v>2</v>
      </c>
      <c r="DC8" s="68">
        <f>SUM(CI8:CZ8)</f>
        <v>2</v>
      </c>
      <c r="DD8" s="27"/>
    </row>
    <row r="9" spans="1:108" ht="24.75" customHeight="1">
      <c r="A9" s="14"/>
      <c r="B9" s="53" t="s">
        <v>33</v>
      </c>
      <c r="C9" s="122" t="s">
        <v>30</v>
      </c>
      <c r="D9" s="123"/>
      <c r="E9" s="93">
        <v>3</v>
      </c>
      <c r="F9" s="93">
        <v>5</v>
      </c>
      <c r="G9" s="93">
        <v>3</v>
      </c>
      <c r="H9" s="93">
        <v>5</v>
      </c>
      <c r="I9" s="93">
        <v>5</v>
      </c>
      <c r="J9" s="93">
        <v>4</v>
      </c>
      <c r="K9" s="93">
        <v>5</v>
      </c>
      <c r="L9" s="93">
        <v>3</v>
      </c>
      <c r="M9" s="93">
        <v>4</v>
      </c>
      <c r="N9" s="94">
        <f>SUM(E9:M9)</f>
        <v>37</v>
      </c>
      <c r="O9" s="93"/>
      <c r="P9" s="93"/>
      <c r="Q9" s="93"/>
      <c r="R9" s="93"/>
      <c r="S9" s="93"/>
      <c r="T9" s="93"/>
      <c r="U9" s="93"/>
      <c r="V9" s="93"/>
      <c r="W9" s="93"/>
      <c r="X9" s="93">
        <f>SUM(O9:W9)</f>
        <v>0</v>
      </c>
      <c r="Y9" s="94">
        <f>N9+X9</f>
        <v>37</v>
      </c>
      <c r="Z9" s="21"/>
      <c r="AA9" s="7">
        <f>IF(E9="","",E9-E$4)</f>
        <v>-1</v>
      </c>
      <c r="AB9" s="7">
        <f t="shared" si="8"/>
        <v>1</v>
      </c>
      <c r="AC9" s="7">
        <f t="shared" si="8"/>
        <v>0</v>
      </c>
      <c r="AD9" s="7">
        <f t="shared" si="8"/>
        <v>0</v>
      </c>
      <c r="AE9" s="7">
        <f t="shared" si="8"/>
        <v>1</v>
      </c>
      <c r="AF9" s="7">
        <f t="shared" si="8"/>
        <v>0</v>
      </c>
      <c r="AG9" s="7">
        <f t="shared" si="8"/>
        <v>0</v>
      </c>
      <c r="AH9" s="7">
        <f t="shared" si="8"/>
        <v>0</v>
      </c>
      <c r="AI9" s="7">
        <f t="shared" si="8"/>
        <v>0</v>
      </c>
      <c r="AJ9" s="7">
        <f>IF(O9="","",O9-O$4)</f>
      </c>
      <c r="AK9" s="7">
        <f t="shared" si="9"/>
      </c>
      <c r="AL9" s="7">
        <f t="shared" si="9"/>
      </c>
      <c r="AM9" s="7">
        <f t="shared" si="9"/>
      </c>
      <c r="AN9" s="7">
        <f t="shared" si="9"/>
      </c>
      <c r="AO9" s="7">
        <f t="shared" si="9"/>
      </c>
      <c r="AP9" s="7">
        <f t="shared" si="9"/>
      </c>
      <c r="AQ9" s="7">
        <f t="shared" si="9"/>
      </c>
      <c r="AR9" s="7">
        <f t="shared" si="9"/>
      </c>
      <c r="AS9" s="63">
        <f>COUNTIF($AA9:$AR9,"=-2")</f>
        <v>0</v>
      </c>
      <c r="AT9" s="64">
        <f>COUNTIF($AA9:$AR9,"=-1")</f>
        <v>1</v>
      </c>
      <c r="AU9" s="64">
        <f>COUNTIF($AA9:$AR9,"=0")</f>
        <v>6</v>
      </c>
      <c r="AV9" s="64">
        <f>COUNTIF($AA9:$AR9,"=1")</f>
        <v>2</v>
      </c>
      <c r="AW9" s="64">
        <f>COUNTIF($AA9:$AR9,"=2")</f>
        <v>0</v>
      </c>
      <c r="AX9" s="65">
        <f>COUNTIF($AA9:$AR9,"&gt;2")</f>
        <v>0</v>
      </c>
      <c r="AY9" s="50">
        <f>IF(AA$4=3,AA9,"")</f>
      </c>
      <c r="AZ9" s="50">
        <f t="shared" si="11"/>
      </c>
      <c r="BA9" s="50">
        <f t="shared" si="11"/>
        <v>0</v>
      </c>
      <c r="BB9" s="50">
        <f t="shared" si="11"/>
      </c>
      <c r="BC9" s="50">
        <f t="shared" si="11"/>
      </c>
      <c r="BD9" s="50">
        <f t="shared" si="11"/>
      </c>
      <c r="BE9" s="50">
        <f t="shared" si="11"/>
      </c>
      <c r="BF9" s="50">
        <f t="shared" si="11"/>
        <v>0</v>
      </c>
      <c r="BG9" s="50">
        <f t="shared" si="11"/>
      </c>
      <c r="BH9" s="50">
        <f t="shared" si="11"/>
      </c>
      <c r="BI9" s="50">
        <f t="shared" si="11"/>
      </c>
      <c r="BJ9" s="50">
        <f t="shared" si="11"/>
      </c>
      <c r="BK9" s="50">
        <f t="shared" si="11"/>
      </c>
      <c r="BL9" s="50">
        <f t="shared" si="11"/>
      </c>
      <c r="BM9" s="50">
        <f t="shared" si="11"/>
      </c>
      <c r="BN9" s="50">
        <f t="shared" si="11"/>
      </c>
      <c r="BO9" s="50">
        <f t="shared" si="11"/>
      </c>
      <c r="BP9" s="51">
        <f t="shared" si="11"/>
      </c>
      <c r="BQ9" s="50">
        <f>IF(AA$4=4,AA9,"")</f>
        <v>-1</v>
      </c>
      <c r="BR9" s="50">
        <f t="shared" si="13"/>
        <v>1</v>
      </c>
      <c r="BS9" s="50">
        <f t="shared" si="13"/>
      </c>
      <c r="BT9" s="50">
        <f t="shared" si="13"/>
      </c>
      <c r="BU9" s="50">
        <f t="shared" si="13"/>
        <v>1</v>
      </c>
      <c r="BV9" s="50">
        <f t="shared" si="13"/>
        <v>0</v>
      </c>
      <c r="BW9" s="50">
        <f t="shared" si="13"/>
      </c>
      <c r="BX9" s="50">
        <f t="shared" si="13"/>
      </c>
      <c r="BY9" s="50">
        <f t="shared" si="13"/>
        <v>0</v>
      </c>
      <c r="BZ9" s="50">
        <f t="shared" si="13"/>
      </c>
      <c r="CA9" s="50">
        <f t="shared" si="13"/>
      </c>
      <c r="CB9" s="50">
        <f t="shared" si="13"/>
      </c>
      <c r="CC9" s="50">
        <f t="shared" si="13"/>
      </c>
      <c r="CD9" s="50">
        <f t="shared" si="13"/>
      </c>
      <c r="CE9" s="50">
        <f t="shared" si="13"/>
      </c>
      <c r="CF9" s="50">
        <f t="shared" si="13"/>
      </c>
      <c r="CG9" s="50">
        <f t="shared" si="13"/>
      </c>
      <c r="CH9" s="50">
        <f t="shared" si="13"/>
      </c>
      <c r="CI9" s="59">
        <f>IF(AA$4=5,AA9,"")</f>
      </c>
      <c r="CJ9" s="50">
        <f t="shared" si="15"/>
      </c>
      <c r="CK9" s="50">
        <f t="shared" si="15"/>
      </c>
      <c r="CL9" s="50">
        <f t="shared" si="15"/>
        <v>0</v>
      </c>
      <c r="CM9" s="50">
        <f t="shared" si="15"/>
      </c>
      <c r="CN9" s="50">
        <f t="shared" si="15"/>
      </c>
      <c r="CO9" s="50">
        <f t="shared" si="15"/>
        <v>0</v>
      </c>
      <c r="CP9" s="50">
        <f t="shared" si="15"/>
      </c>
      <c r="CQ9" s="50">
        <f t="shared" si="15"/>
      </c>
      <c r="CR9" s="50">
        <f t="shared" si="15"/>
      </c>
      <c r="CS9" s="50">
        <f t="shared" si="15"/>
      </c>
      <c r="CT9" s="50">
        <f t="shared" si="15"/>
      </c>
      <c r="CU9" s="50">
        <f t="shared" si="15"/>
      </c>
      <c r="CV9" s="50">
        <f t="shared" si="15"/>
      </c>
      <c r="CW9" s="50">
        <f t="shared" si="15"/>
      </c>
      <c r="CX9" s="50">
        <f t="shared" si="15"/>
      </c>
      <c r="CY9" s="50">
        <f t="shared" si="15"/>
      </c>
      <c r="CZ9" s="50">
        <f t="shared" si="15"/>
      </c>
      <c r="DA9" s="66">
        <f>SUM(AY9:BP9)</f>
        <v>0</v>
      </c>
      <c r="DB9" s="67">
        <f>SUM(BQ9:CH9)</f>
        <v>1</v>
      </c>
      <c r="DC9" s="68">
        <f>SUM(CI9:CZ9)</f>
        <v>0</v>
      </c>
      <c r="DD9" s="27"/>
    </row>
    <row r="10" spans="1:108" ht="24.75" customHeight="1">
      <c r="A10" s="14"/>
      <c r="B10" s="69" t="s">
        <v>35</v>
      </c>
      <c r="C10" s="113" t="s">
        <v>32</v>
      </c>
      <c r="D10" s="114"/>
      <c r="E10" s="54">
        <v>5</v>
      </c>
      <c r="F10" s="54">
        <v>5</v>
      </c>
      <c r="G10" s="54">
        <v>4</v>
      </c>
      <c r="H10" s="54">
        <v>7</v>
      </c>
      <c r="I10" s="54">
        <v>5</v>
      </c>
      <c r="J10" s="54">
        <v>5</v>
      </c>
      <c r="K10" s="54">
        <v>7</v>
      </c>
      <c r="L10" s="54">
        <v>4</v>
      </c>
      <c r="M10" s="54">
        <v>5</v>
      </c>
      <c r="N10" s="55">
        <f>SUM(E10:M10)</f>
        <v>47</v>
      </c>
      <c r="O10" s="54"/>
      <c r="P10" s="54"/>
      <c r="Q10" s="54"/>
      <c r="R10" s="54"/>
      <c r="S10" s="54"/>
      <c r="T10" s="54"/>
      <c r="U10" s="54"/>
      <c r="V10" s="54"/>
      <c r="W10" s="54"/>
      <c r="X10" s="55">
        <f>SUM(O10:W10)</f>
        <v>0</v>
      </c>
      <c r="Y10" s="55">
        <f>N10+X10</f>
        <v>47</v>
      </c>
      <c r="Z10" s="21"/>
      <c r="AA10" s="7">
        <f>IF(E10="","",E10-E$4)</f>
        <v>1</v>
      </c>
      <c r="AB10" s="7">
        <f t="shared" si="8"/>
        <v>1</v>
      </c>
      <c r="AC10" s="7">
        <f t="shared" si="8"/>
        <v>1</v>
      </c>
      <c r="AD10" s="7">
        <f t="shared" si="8"/>
        <v>2</v>
      </c>
      <c r="AE10" s="7">
        <f t="shared" si="8"/>
        <v>1</v>
      </c>
      <c r="AF10" s="7">
        <f t="shared" si="8"/>
        <v>1</v>
      </c>
      <c r="AG10" s="7">
        <f t="shared" si="8"/>
        <v>2</v>
      </c>
      <c r="AH10" s="7">
        <f t="shared" si="8"/>
        <v>1</v>
      </c>
      <c r="AI10" s="7">
        <f t="shared" si="8"/>
        <v>1</v>
      </c>
      <c r="AJ10" s="7">
        <f>IF(O10="","",O10-O$4)</f>
      </c>
      <c r="AK10" s="7">
        <f t="shared" si="9"/>
      </c>
      <c r="AL10" s="7">
        <f t="shared" si="9"/>
      </c>
      <c r="AM10" s="7">
        <f t="shared" si="9"/>
      </c>
      <c r="AN10" s="7">
        <f t="shared" si="9"/>
      </c>
      <c r="AO10" s="7">
        <f t="shared" si="9"/>
      </c>
      <c r="AP10" s="7">
        <f t="shared" si="9"/>
      </c>
      <c r="AQ10" s="7">
        <f t="shared" si="9"/>
      </c>
      <c r="AR10" s="7">
        <f t="shared" si="9"/>
      </c>
      <c r="AS10" s="63">
        <f>COUNTIF($AA10:$AR10,"=-2")</f>
        <v>0</v>
      </c>
      <c r="AT10" s="64">
        <f>COUNTIF($AA10:$AR10,"=-1")</f>
        <v>0</v>
      </c>
      <c r="AU10" s="64">
        <f>COUNTIF($AA10:$AR10,"=0")</f>
        <v>0</v>
      </c>
      <c r="AV10" s="64">
        <f>COUNTIF($AA10:$AR10,"=1")</f>
        <v>7</v>
      </c>
      <c r="AW10" s="64">
        <f>COUNTIF($AA10:$AR10,"=2")</f>
        <v>2</v>
      </c>
      <c r="AX10" s="65">
        <f>COUNTIF($AA10:$AR10,"&gt;2")</f>
        <v>0</v>
      </c>
      <c r="AY10" s="50">
        <f>IF(AA$4=3,AA10,"")</f>
      </c>
      <c r="AZ10" s="50">
        <f t="shared" si="11"/>
      </c>
      <c r="BA10" s="50">
        <f t="shared" si="11"/>
        <v>1</v>
      </c>
      <c r="BB10" s="50">
        <f t="shared" si="11"/>
      </c>
      <c r="BC10" s="50">
        <f t="shared" si="11"/>
      </c>
      <c r="BD10" s="50">
        <f t="shared" si="11"/>
      </c>
      <c r="BE10" s="50">
        <f t="shared" si="11"/>
      </c>
      <c r="BF10" s="50">
        <f t="shared" si="11"/>
        <v>1</v>
      </c>
      <c r="BG10" s="50">
        <f t="shared" si="11"/>
      </c>
      <c r="BH10" s="50">
        <f t="shared" si="11"/>
      </c>
      <c r="BI10" s="50">
        <f t="shared" si="11"/>
      </c>
      <c r="BJ10" s="50">
        <f t="shared" si="11"/>
      </c>
      <c r="BK10" s="50">
        <f t="shared" si="11"/>
      </c>
      <c r="BL10" s="50">
        <f t="shared" si="11"/>
      </c>
      <c r="BM10" s="50">
        <f t="shared" si="11"/>
      </c>
      <c r="BN10" s="50">
        <f t="shared" si="11"/>
      </c>
      <c r="BO10" s="50">
        <f t="shared" si="11"/>
      </c>
      <c r="BP10" s="51">
        <f t="shared" si="11"/>
      </c>
      <c r="BQ10" s="50">
        <f>IF(AA$4=4,AA10,"")</f>
        <v>1</v>
      </c>
      <c r="BR10" s="50">
        <f t="shared" si="13"/>
        <v>1</v>
      </c>
      <c r="BS10" s="50">
        <f t="shared" si="13"/>
      </c>
      <c r="BT10" s="50">
        <f t="shared" si="13"/>
      </c>
      <c r="BU10" s="50">
        <f t="shared" si="13"/>
        <v>1</v>
      </c>
      <c r="BV10" s="50">
        <f t="shared" si="13"/>
        <v>1</v>
      </c>
      <c r="BW10" s="50">
        <f t="shared" si="13"/>
      </c>
      <c r="BX10" s="50">
        <f t="shared" si="13"/>
      </c>
      <c r="BY10" s="50">
        <f t="shared" si="13"/>
        <v>1</v>
      </c>
      <c r="BZ10" s="50">
        <f t="shared" si="13"/>
      </c>
      <c r="CA10" s="50">
        <f t="shared" si="13"/>
      </c>
      <c r="CB10" s="50">
        <f t="shared" si="13"/>
      </c>
      <c r="CC10" s="50">
        <f t="shared" si="13"/>
      </c>
      <c r="CD10" s="50">
        <f t="shared" si="13"/>
      </c>
      <c r="CE10" s="50">
        <f t="shared" si="13"/>
      </c>
      <c r="CF10" s="50">
        <f t="shared" si="13"/>
      </c>
      <c r="CG10" s="50">
        <f t="shared" si="13"/>
      </c>
      <c r="CH10" s="50">
        <f t="shared" si="13"/>
      </c>
      <c r="CI10" s="59">
        <f>IF(AA$4=5,AA10,"")</f>
      </c>
      <c r="CJ10" s="50">
        <f t="shared" si="15"/>
      </c>
      <c r="CK10" s="50">
        <f t="shared" si="15"/>
      </c>
      <c r="CL10" s="50">
        <f t="shared" si="15"/>
        <v>2</v>
      </c>
      <c r="CM10" s="50">
        <f t="shared" si="15"/>
      </c>
      <c r="CN10" s="50">
        <f t="shared" si="15"/>
      </c>
      <c r="CO10" s="50">
        <f t="shared" si="15"/>
        <v>2</v>
      </c>
      <c r="CP10" s="50">
        <f t="shared" si="15"/>
      </c>
      <c r="CQ10" s="50">
        <f t="shared" si="15"/>
      </c>
      <c r="CR10" s="50">
        <f t="shared" si="15"/>
      </c>
      <c r="CS10" s="50">
        <f t="shared" si="15"/>
      </c>
      <c r="CT10" s="50">
        <f t="shared" si="15"/>
      </c>
      <c r="CU10" s="50">
        <f t="shared" si="15"/>
      </c>
      <c r="CV10" s="50">
        <f t="shared" si="15"/>
      </c>
      <c r="CW10" s="50">
        <f t="shared" si="15"/>
      </c>
      <c r="CX10" s="50">
        <f t="shared" si="15"/>
      </c>
      <c r="CY10" s="50">
        <f t="shared" si="15"/>
      </c>
      <c r="CZ10" s="50">
        <f t="shared" si="15"/>
      </c>
      <c r="DA10" s="66">
        <f>SUM(AY10:BP10)</f>
        <v>2</v>
      </c>
      <c r="DB10" s="67">
        <f>SUM(BQ10:CH10)</f>
        <v>5</v>
      </c>
      <c r="DC10" s="68">
        <f>SUM(CI10:CZ10)</f>
        <v>4</v>
      </c>
      <c r="DD10" s="27"/>
    </row>
    <row r="11" spans="1:108" s="81" customFormat="1" ht="24.75" customHeight="1" thickBot="1">
      <c r="A11" s="70"/>
      <c r="B11" s="71" t="s">
        <v>37</v>
      </c>
      <c r="C11" s="113" t="s">
        <v>38</v>
      </c>
      <c r="D11" s="114"/>
      <c r="E11" s="54">
        <v>5</v>
      </c>
      <c r="F11" s="54">
        <v>4</v>
      </c>
      <c r="G11" s="54">
        <v>3</v>
      </c>
      <c r="H11" s="54">
        <v>5</v>
      </c>
      <c r="I11" s="54">
        <v>5</v>
      </c>
      <c r="J11" s="54">
        <v>6</v>
      </c>
      <c r="K11" s="54">
        <v>5</v>
      </c>
      <c r="L11" s="54">
        <v>6</v>
      </c>
      <c r="M11" s="54">
        <v>5</v>
      </c>
      <c r="N11" s="55">
        <f>SUM(E11:M11)</f>
        <v>44</v>
      </c>
      <c r="O11" s="54"/>
      <c r="P11" s="54"/>
      <c r="Q11" s="54"/>
      <c r="R11" s="54"/>
      <c r="S11" s="54"/>
      <c r="T11" s="54"/>
      <c r="U11" s="54"/>
      <c r="V11" s="54"/>
      <c r="W11" s="54"/>
      <c r="X11" s="72">
        <f>SUM(O11:W11)</f>
        <v>0</v>
      </c>
      <c r="Y11" s="72">
        <f>N11+X11</f>
        <v>44</v>
      </c>
      <c r="Z11" s="73"/>
      <c r="AA11" s="7">
        <f>IF(E11="","",E11-E$4)</f>
        <v>1</v>
      </c>
      <c r="AB11" s="7">
        <f t="shared" si="8"/>
        <v>0</v>
      </c>
      <c r="AC11" s="7">
        <f t="shared" si="8"/>
        <v>0</v>
      </c>
      <c r="AD11" s="7">
        <f t="shared" si="8"/>
        <v>0</v>
      </c>
      <c r="AE11" s="7">
        <f t="shared" si="8"/>
        <v>1</v>
      </c>
      <c r="AF11" s="7">
        <f t="shared" si="8"/>
        <v>2</v>
      </c>
      <c r="AG11" s="7">
        <f t="shared" si="8"/>
        <v>0</v>
      </c>
      <c r="AH11" s="7">
        <f t="shared" si="8"/>
        <v>3</v>
      </c>
      <c r="AI11" s="7">
        <f t="shared" si="8"/>
        <v>1</v>
      </c>
      <c r="AJ11" s="7">
        <f>IF(O11="","",O11-O$4)</f>
      </c>
      <c r="AK11" s="7">
        <f t="shared" si="9"/>
      </c>
      <c r="AL11" s="7">
        <f t="shared" si="9"/>
      </c>
      <c r="AM11" s="7">
        <f t="shared" si="9"/>
      </c>
      <c r="AN11" s="7">
        <f t="shared" si="9"/>
      </c>
      <c r="AO11" s="7">
        <f t="shared" si="9"/>
      </c>
      <c r="AP11" s="7">
        <f t="shared" si="9"/>
      </c>
      <c r="AQ11" s="7">
        <f t="shared" si="9"/>
      </c>
      <c r="AR11" s="7">
        <f t="shared" si="9"/>
      </c>
      <c r="AS11" s="74">
        <f>COUNTIF($AA11:$AR11,"=-2")</f>
        <v>0</v>
      </c>
      <c r="AT11" s="75">
        <f>COUNTIF($AA11:$AR11,"=-1")</f>
        <v>0</v>
      </c>
      <c r="AU11" s="75">
        <f>COUNTIF($AA11:$AR11,"=0")</f>
        <v>4</v>
      </c>
      <c r="AV11" s="75">
        <f>COUNTIF($AA11:$AR11,"=1")</f>
        <v>3</v>
      </c>
      <c r="AW11" s="75">
        <f>COUNTIF($AA11:$AR11,"=2")</f>
        <v>1</v>
      </c>
      <c r="AX11" s="76">
        <f>COUNTIF($AA11:$AR11,"&gt;2")</f>
        <v>1</v>
      </c>
      <c r="AY11" s="50">
        <f>IF(AA$4=3,AA11,"")</f>
      </c>
      <c r="AZ11" s="50">
        <f t="shared" si="11"/>
      </c>
      <c r="BA11" s="50">
        <f t="shared" si="11"/>
        <v>0</v>
      </c>
      <c r="BB11" s="50">
        <f t="shared" si="11"/>
      </c>
      <c r="BC11" s="50">
        <f t="shared" si="11"/>
      </c>
      <c r="BD11" s="50">
        <f t="shared" si="11"/>
      </c>
      <c r="BE11" s="50">
        <f t="shared" si="11"/>
      </c>
      <c r="BF11" s="50">
        <f t="shared" si="11"/>
        <v>3</v>
      </c>
      <c r="BG11" s="50">
        <f t="shared" si="11"/>
      </c>
      <c r="BH11" s="50">
        <f t="shared" si="11"/>
      </c>
      <c r="BI11" s="50">
        <f t="shared" si="11"/>
      </c>
      <c r="BJ11" s="50">
        <f t="shared" si="11"/>
      </c>
      <c r="BK11" s="50">
        <f t="shared" si="11"/>
      </c>
      <c r="BL11" s="50">
        <f t="shared" si="11"/>
      </c>
      <c r="BM11" s="50">
        <f t="shared" si="11"/>
      </c>
      <c r="BN11" s="50">
        <f t="shared" si="11"/>
      </c>
      <c r="BO11" s="50">
        <f t="shared" si="11"/>
      </c>
      <c r="BP11" s="51">
        <f t="shared" si="11"/>
      </c>
      <c r="BQ11" s="50">
        <f>IF(AA$4=4,AA11,"")</f>
        <v>1</v>
      </c>
      <c r="BR11" s="50">
        <f t="shared" si="13"/>
        <v>0</v>
      </c>
      <c r="BS11" s="50">
        <f t="shared" si="13"/>
      </c>
      <c r="BT11" s="50">
        <f t="shared" si="13"/>
      </c>
      <c r="BU11" s="50">
        <f t="shared" si="13"/>
        <v>1</v>
      </c>
      <c r="BV11" s="50">
        <f t="shared" si="13"/>
        <v>2</v>
      </c>
      <c r="BW11" s="50">
        <f t="shared" si="13"/>
      </c>
      <c r="BX11" s="50">
        <f t="shared" si="13"/>
      </c>
      <c r="BY11" s="50">
        <f t="shared" si="13"/>
        <v>1</v>
      </c>
      <c r="BZ11" s="50">
        <f t="shared" si="13"/>
      </c>
      <c r="CA11" s="50">
        <f t="shared" si="13"/>
      </c>
      <c r="CB11" s="50">
        <f t="shared" si="13"/>
      </c>
      <c r="CC11" s="50">
        <f t="shared" si="13"/>
      </c>
      <c r="CD11" s="50">
        <f t="shared" si="13"/>
      </c>
      <c r="CE11" s="50">
        <f t="shared" si="13"/>
      </c>
      <c r="CF11" s="50">
        <f t="shared" si="13"/>
      </c>
      <c r="CG11" s="50">
        <f t="shared" si="13"/>
      </c>
      <c r="CH11" s="50">
        <f t="shared" si="13"/>
      </c>
      <c r="CI11" s="59">
        <f>IF(AA$4=5,AA11,"")</f>
      </c>
      <c r="CJ11" s="50">
        <f t="shared" si="15"/>
      </c>
      <c r="CK11" s="50">
        <f t="shared" si="15"/>
      </c>
      <c r="CL11" s="50">
        <f t="shared" si="15"/>
        <v>0</v>
      </c>
      <c r="CM11" s="50">
        <f t="shared" si="15"/>
      </c>
      <c r="CN11" s="50">
        <f t="shared" si="15"/>
      </c>
      <c r="CO11" s="50">
        <f t="shared" si="15"/>
        <v>0</v>
      </c>
      <c r="CP11" s="50">
        <f t="shared" si="15"/>
      </c>
      <c r="CQ11" s="50">
        <f t="shared" si="15"/>
      </c>
      <c r="CR11" s="50">
        <f t="shared" si="15"/>
      </c>
      <c r="CS11" s="50">
        <f t="shared" si="15"/>
      </c>
      <c r="CT11" s="50">
        <f t="shared" si="15"/>
      </c>
      <c r="CU11" s="50">
        <f t="shared" si="15"/>
      </c>
      <c r="CV11" s="50">
        <f t="shared" si="15"/>
      </c>
      <c r="CW11" s="50">
        <f t="shared" si="15"/>
      </c>
      <c r="CX11" s="50">
        <f t="shared" si="15"/>
      </c>
      <c r="CY11" s="50">
        <f t="shared" si="15"/>
      </c>
      <c r="CZ11" s="50">
        <f t="shared" si="15"/>
      </c>
      <c r="DA11" s="77">
        <f>SUM(AY11:BP11)</f>
        <v>3</v>
      </c>
      <c r="DB11" s="78">
        <f>SUM(BQ11:CH11)</f>
        <v>5</v>
      </c>
      <c r="DC11" s="79">
        <f>SUM(CI11:CZ11)</f>
        <v>0</v>
      </c>
      <c r="DD11" s="80"/>
    </row>
    <row r="12" spans="1:108" ht="12.75" customHeight="1">
      <c r="A12" s="14"/>
      <c r="B12" s="82"/>
      <c r="C12" s="82"/>
      <c r="D12" s="82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4"/>
      <c r="Q12" s="84"/>
      <c r="R12" s="84"/>
      <c r="S12" s="84"/>
      <c r="T12" s="84"/>
      <c r="U12" s="84"/>
      <c r="V12" s="84"/>
      <c r="W12" s="84"/>
      <c r="X12" s="103">
        <f>SUM(Y7:Y11)-MAX(Y7:Y11)</f>
        <v>167</v>
      </c>
      <c r="Y12" s="104"/>
      <c r="Z12" s="21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109">
        <f aca="true" t="shared" si="16" ref="AS12:AX12">SUM(AS7:AS11)</f>
        <v>0</v>
      </c>
      <c r="AT12" s="111">
        <f t="shared" si="16"/>
        <v>3</v>
      </c>
      <c r="AU12" s="111">
        <f t="shared" si="16"/>
        <v>14</v>
      </c>
      <c r="AV12" s="111">
        <f t="shared" si="16"/>
        <v>21</v>
      </c>
      <c r="AW12" s="111">
        <f t="shared" si="16"/>
        <v>5</v>
      </c>
      <c r="AX12" s="95">
        <f t="shared" si="16"/>
        <v>2</v>
      </c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1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9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97">
        <f>SUM(DA7:DA11)</f>
        <v>11</v>
      </c>
      <c r="DB12" s="99">
        <f>SUM(DB7:DB11)</f>
        <v>18</v>
      </c>
      <c r="DC12" s="101">
        <f>SUM(DC7:DC11)</f>
        <v>5</v>
      </c>
      <c r="DD12" s="27"/>
    </row>
    <row r="13" spans="1:108" ht="12.75" customHeight="1" thickBot="1">
      <c r="A13" s="14"/>
      <c r="B13" s="82"/>
      <c r="C13" s="82"/>
      <c r="D13" s="82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4"/>
      <c r="Q13" s="84"/>
      <c r="R13" s="84"/>
      <c r="S13" s="84"/>
      <c r="T13" s="84"/>
      <c r="U13" s="84"/>
      <c r="V13" s="84"/>
      <c r="W13" s="84"/>
      <c r="X13" s="105"/>
      <c r="Y13" s="106"/>
      <c r="Z13" s="21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110"/>
      <c r="AT13" s="112"/>
      <c r="AU13" s="112"/>
      <c r="AV13" s="112"/>
      <c r="AW13" s="112"/>
      <c r="AX13" s="96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1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9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98"/>
      <c r="DB13" s="100"/>
      <c r="DC13" s="102"/>
      <c r="DD13" s="27"/>
    </row>
    <row r="14" spans="1:108" ht="13.5" customHeight="1" thickBot="1">
      <c r="A14" s="14"/>
      <c r="B14" s="82"/>
      <c r="C14" s="82"/>
      <c r="D14" s="82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4"/>
      <c r="Q14" s="84"/>
      <c r="R14" s="84"/>
      <c r="S14" s="84"/>
      <c r="T14" s="84"/>
      <c r="U14" s="84"/>
      <c r="V14" s="84"/>
      <c r="W14" s="84"/>
      <c r="X14" s="107"/>
      <c r="Y14" s="108"/>
      <c r="Z14" s="21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2"/>
      <c r="AT14" s="23"/>
      <c r="AU14" s="23"/>
      <c r="AV14" s="23"/>
      <c r="AW14" s="23"/>
      <c r="AX14" s="23"/>
      <c r="AY14" s="24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6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4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6"/>
      <c r="DA14" s="23"/>
      <c r="DB14" s="23"/>
      <c r="DC14" s="23"/>
      <c r="DD14" s="27"/>
    </row>
    <row r="15" spans="1:108" ht="15">
      <c r="A15" s="28"/>
      <c r="B15" s="85"/>
      <c r="C15" s="85"/>
      <c r="D15" s="85"/>
      <c r="E15" s="86"/>
      <c r="F15" s="86"/>
      <c r="G15" s="86"/>
      <c r="H15" s="86"/>
      <c r="I15" s="86"/>
      <c r="J15" s="86"/>
      <c r="K15" s="86"/>
      <c r="L15" s="86"/>
      <c r="M15" s="86"/>
      <c r="N15" s="87"/>
      <c r="O15" s="87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9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2"/>
      <c r="AT15" s="23"/>
      <c r="AU15" s="23"/>
      <c r="AV15" s="23"/>
      <c r="AW15" s="23"/>
      <c r="AX15" s="23"/>
      <c r="AY15" s="24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6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4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6"/>
      <c r="DA15" s="23"/>
      <c r="DB15" s="23"/>
      <c r="DC15" s="23"/>
      <c r="DD15" s="27"/>
    </row>
    <row r="16" spans="1:108" ht="15">
      <c r="A16" s="14"/>
      <c r="B16" s="35"/>
      <c r="C16" s="36"/>
      <c r="D16" s="37" t="s">
        <v>6</v>
      </c>
      <c r="E16" s="42">
        <f>E$4</f>
        <v>4</v>
      </c>
      <c r="F16" s="42">
        <f aca="true" t="shared" si="17" ref="F16:Y16">F$4</f>
        <v>4</v>
      </c>
      <c r="G16" s="42">
        <f t="shared" si="17"/>
        <v>3</v>
      </c>
      <c r="H16" s="42">
        <f t="shared" si="17"/>
        <v>5</v>
      </c>
      <c r="I16" s="42">
        <f t="shared" si="17"/>
        <v>4</v>
      </c>
      <c r="J16" s="42">
        <f t="shared" si="17"/>
        <v>4</v>
      </c>
      <c r="K16" s="42">
        <f t="shared" si="17"/>
        <v>5</v>
      </c>
      <c r="L16" s="42">
        <f t="shared" si="17"/>
        <v>3</v>
      </c>
      <c r="M16" s="42">
        <f t="shared" si="17"/>
        <v>4</v>
      </c>
      <c r="N16" s="42">
        <f t="shared" si="17"/>
        <v>36</v>
      </c>
      <c r="O16" s="42">
        <f t="shared" si="17"/>
        <v>0</v>
      </c>
      <c r="P16" s="42">
        <f t="shared" si="17"/>
        <v>0</v>
      </c>
      <c r="Q16" s="42">
        <f t="shared" si="17"/>
        <v>0</v>
      </c>
      <c r="R16" s="42">
        <f t="shared" si="17"/>
        <v>0</v>
      </c>
      <c r="S16" s="42">
        <f t="shared" si="17"/>
        <v>0</v>
      </c>
      <c r="T16" s="42">
        <f t="shared" si="17"/>
        <v>0</v>
      </c>
      <c r="U16" s="42">
        <f t="shared" si="17"/>
        <v>0</v>
      </c>
      <c r="V16" s="42">
        <f t="shared" si="17"/>
        <v>0</v>
      </c>
      <c r="W16" s="42">
        <f t="shared" si="17"/>
        <v>0</v>
      </c>
      <c r="X16" s="42">
        <f t="shared" si="17"/>
        <v>0</v>
      </c>
      <c r="Y16" s="42">
        <f t="shared" si="17"/>
        <v>36</v>
      </c>
      <c r="Z16" s="21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22"/>
      <c r="AT16" s="23"/>
      <c r="AU16" s="23"/>
      <c r="AV16" s="23"/>
      <c r="AW16" s="23"/>
      <c r="AX16" s="23"/>
      <c r="AY16" s="24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6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4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6"/>
      <c r="DA16" s="23"/>
      <c r="DB16" s="23"/>
      <c r="DC16" s="23"/>
      <c r="DD16" s="27"/>
    </row>
    <row r="17" spans="1:108" ht="19.5" thickBot="1">
      <c r="A17" s="14"/>
      <c r="B17" s="39" t="s">
        <v>7</v>
      </c>
      <c r="C17" s="40" t="s">
        <v>41</v>
      </c>
      <c r="D17" s="41" t="s">
        <v>9</v>
      </c>
      <c r="E17" s="42" t="str">
        <f>E$5</f>
        <v>349 / 335</v>
      </c>
      <c r="F17" s="42" t="str">
        <f aca="true" t="shared" si="18" ref="F17:Y17">F$5</f>
        <v>385 / 375</v>
      </c>
      <c r="G17" s="42" t="str">
        <f t="shared" si="18"/>
        <v>158 / 144</v>
      </c>
      <c r="H17" s="42" t="str">
        <f t="shared" si="18"/>
        <v>516 / 465</v>
      </c>
      <c r="I17" s="42" t="str">
        <f t="shared" si="18"/>
        <v>375 / 345</v>
      </c>
      <c r="J17" s="42" t="str">
        <f t="shared" si="18"/>
        <v>444 / 353</v>
      </c>
      <c r="K17" s="42" t="str">
        <f t="shared" si="18"/>
        <v>488 / 465</v>
      </c>
      <c r="L17" s="42" t="str">
        <f t="shared" si="18"/>
        <v>170 / 130</v>
      </c>
      <c r="M17" s="42" t="str">
        <f t="shared" si="18"/>
        <v>432 / 364</v>
      </c>
      <c r="N17" s="42" t="str">
        <f t="shared" si="18"/>
        <v>3317 / 2978</v>
      </c>
      <c r="O17" s="42">
        <f t="shared" si="18"/>
        <v>0</v>
      </c>
      <c r="P17" s="42">
        <f t="shared" si="18"/>
        <v>0</v>
      </c>
      <c r="Q17" s="42">
        <f t="shared" si="18"/>
        <v>0</v>
      </c>
      <c r="R17" s="42">
        <f t="shared" si="18"/>
        <v>0</v>
      </c>
      <c r="S17" s="42">
        <f t="shared" si="18"/>
        <v>0</v>
      </c>
      <c r="T17" s="42">
        <f t="shared" si="18"/>
        <v>0</v>
      </c>
      <c r="U17" s="42">
        <f t="shared" si="18"/>
        <v>0</v>
      </c>
      <c r="V17" s="42">
        <f t="shared" si="18"/>
        <v>0</v>
      </c>
      <c r="W17" s="42">
        <f t="shared" si="18"/>
        <v>0</v>
      </c>
      <c r="X17" s="42">
        <f t="shared" si="18"/>
        <v>0</v>
      </c>
      <c r="Y17" s="42">
        <f t="shared" si="18"/>
        <v>0</v>
      </c>
      <c r="Z17" s="21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22"/>
      <c r="AT17" s="23"/>
      <c r="AU17" s="23"/>
      <c r="AV17" s="23"/>
      <c r="AW17" s="23"/>
      <c r="AX17" s="23"/>
      <c r="AY17" s="24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6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4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6"/>
      <c r="DA17" s="23"/>
      <c r="DB17" s="23"/>
      <c r="DC17" s="23"/>
      <c r="DD17" s="27"/>
    </row>
    <row r="18" spans="1:108" ht="24.75" customHeight="1" thickBot="1">
      <c r="A18" s="14"/>
      <c r="B18" s="43" t="s">
        <v>15</v>
      </c>
      <c r="C18" s="115" t="s">
        <v>16</v>
      </c>
      <c r="D18" s="116"/>
      <c r="E18" s="43">
        <v>1</v>
      </c>
      <c r="F18" s="43">
        <v>2</v>
      </c>
      <c r="G18" s="43">
        <v>3</v>
      </c>
      <c r="H18" s="43">
        <v>4</v>
      </c>
      <c r="I18" s="43">
        <v>5</v>
      </c>
      <c r="J18" s="43">
        <v>6</v>
      </c>
      <c r="K18" s="43">
        <v>7</v>
      </c>
      <c r="L18" s="43">
        <v>8</v>
      </c>
      <c r="M18" s="43">
        <v>9</v>
      </c>
      <c r="N18" s="44" t="s">
        <v>17</v>
      </c>
      <c r="O18" s="43">
        <v>10</v>
      </c>
      <c r="P18" s="43">
        <v>11</v>
      </c>
      <c r="Q18" s="43">
        <v>12</v>
      </c>
      <c r="R18" s="43">
        <v>13</v>
      </c>
      <c r="S18" s="43">
        <v>14</v>
      </c>
      <c r="T18" s="43">
        <v>15</v>
      </c>
      <c r="U18" s="43">
        <v>16</v>
      </c>
      <c r="V18" s="43">
        <v>17</v>
      </c>
      <c r="W18" s="43">
        <v>18</v>
      </c>
      <c r="X18" s="44" t="s">
        <v>18</v>
      </c>
      <c r="Y18" s="44" t="s">
        <v>19</v>
      </c>
      <c r="Z18" s="21"/>
      <c r="AA18" s="45" t="s">
        <v>20</v>
      </c>
      <c r="AB18" s="45" t="s">
        <v>20</v>
      </c>
      <c r="AC18" s="45" t="s">
        <v>20</v>
      </c>
      <c r="AD18" s="46" t="s">
        <v>20</v>
      </c>
      <c r="AE18" s="46" t="s">
        <v>20</v>
      </c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47" t="s">
        <v>21</v>
      </c>
      <c r="AT18" s="48" t="s">
        <v>22</v>
      </c>
      <c r="AU18" s="48" t="s">
        <v>6</v>
      </c>
      <c r="AV18" s="48" t="s">
        <v>23</v>
      </c>
      <c r="AW18" s="48" t="s">
        <v>24</v>
      </c>
      <c r="AX18" s="49" t="s">
        <v>25</v>
      </c>
      <c r="AY18" s="46" t="s">
        <v>20</v>
      </c>
      <c r="AZ18" s="46" t="s">
        <v>20</v>
      </c>
      <c r="BA18" s="46" t="s">
        <v>20</v>
      </c>
      <c r="BB18" s="46" t="s">
        <v>20</v>
      </c>
      <c r="BC18" s="46" t="s">
        <v>20</v>
      </c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1"/>
      <c r="BQ18" s="46" t="s">
        <v>20</v>
      </c>
      <c r="BR18" s="46" t="s">
        <v>20</v>
      </c>
      <c r="BS18" s="46" t="s">
        <v>20</v>
      </c>
      <c r="BT18" s="46" t="s">
        <v>20</v>
      </c>
      <c r="BU18" s="46" t="s">
        <v>20</v>
      </c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2" t="s">
        <v>20</v>
      </c>
      <c r="CJ18" s="46" t="s">
        <v>20</v>
      </c>
      <c r="CK18" s="46" t="s">
        <v>20</v>
      </c>
      <c r="CL18" s="46" t="s">
        <v>20</v>
      </c>
      <c r="CM18" s="46" t="s">
        <v>20</v>
      </c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47" t="s">
        <v>26</v>
      </c>
      <c r="DB18" s="48" t="s">
        <v>27</v>
      </c>
      <c r="DC18" s="49" t="s">
        <v>28</v>
      </c>
      <c r="DD18" s="27"/>
    </row>
    <row r="19" spans="1:108" ht="24.75" customHeight="1">
      <c r="A19" s="14"/>
      <c r="B19" s="53" t="s">
        <v>29</v>
      </c>
      <c r="C19" s="113" t="s">
        <v>42</v>
      </c>
      <c r="D19" s="114"/>
      <c r="E19" s="54">
        <v>4</v>
      </c>
      <c r="F19" s="54">
        <v>4</v>
      </c>
      <c r="G19" s="54">
        <v>6</v>
      </c>
      <c r="H19" s="54">
        <v>5</v>
      </c>
      <c r="I19" s="54">
        <v>5</v>
      </c>
      <c r="J19" s="54">
        <v>6</v>
      </c>
      <c r="K19" s="54">
        <v>6</v>
      </c>
      <c r="L19" s="54">
        <v>5</v>
      </c>
      <c r="M19" s="54">
        <v>5</v>
      </c>
      <c r="N19" s="55">
        <f>SUM(E19:M19)</f>
        <v>46</v>
      </c>
      <c r="O19" s="54"/>
      <c r="P19" s="54"/>
      <c r="Q19" s="54"/>
      <c r="R19" s="54"/>
      <c r="S19" s="54"/>
      <c r="T19" s="54"/>
      <c r="U19" s="54"/>
      <c r="V19" s="54"/>
      <c r="W19" s="54"/>
      <c r="X19" s="55">
        <f>SUM(O19:W19)</f>
        <v>0</v>
      </c>
      <c r="Y19" s="55">
        <f>N19+X19</f>
        <v>46</v>
      </c>
      <c r="Z19" s="21"/>
      <c r="AA19" s="7">
        <f>IF(E19="","",E19-E$4)</f>
        <v>0</v>
      </c>
      <c r="AB19" s="7">
        <f aca="true" t="shared" si="19" ref="AB19:AI23">IF(F19="","",F19-F$4)</f>
        <v>0</v>
      </c>
      <c r="AC19" s="7">
        <f t="shared" si="19"/>
        <v>3</v>
      </c>
      <c r="AD19" s="7">
        <f t="shared" si="19"/>
        <v>0</v>
      </c>
      <c r="AE19" s="7">
        <f t="shared" si="19"/>
        <v>1</v>
      </c>
      <c r="AF19" s="7">
        <f t="shared" si="19"/>
        <v>2</v>
      </c>
      <c r="AG19" s="7">
        <f t="shared" si="19"/>
        <v>1</v>
      </c>
      <c r="AH19" s="7">
        <f t="shared" si="19"/>
        <v>2</v>
      </c>
      <c r="AI19" s="7">
        <f t="shared" si="19"/>
        <v>1</v>
      </c>
      <c r="AJ19" s="7">
        <f>IF(O19="","",O19-O$4)</f>
      </c>
      <c r="AK19" s="7">
        <f aca="true" t="shared" si="20" ref="AK19:AR23">IF(P19="","",P19-P$4)</f>
      </c>
      <c r="AL19" s="7">
        <f t="shared" si="20"/>
      </c>
      <c r="AM19" s="7">
        <f t="shared" si="20"/>
      </c>
      <c r="AN19" s="7">
        <f t="shared" si="20"/>
      </c>
      <c r="AO19" s="7">
        <f t="shared" si="20"/>
      </c>
      <c r="AP19" s="7">
        <f t="shared" si="20"/>
      </c>
      <c r="AQ19" s="7">
        <f t="shared" si="20"/>
      </c>
      <c r="AR19" s="7">
        <f t="shared" si="20"/>
      </c>
      <c r="AS19" s="56">
        <f>COUNTIF($AA19:$AR19,"=-2")</f>
        <v>0</v>
      </c>
      <c r="AT19" s="57">
        <f>COUNTIF($AA19:$AR19,"=-1")</f>
        <v>0</v>
      </c>
      <c r="AU19" s="57">
        <f>COUNTIF($AA19:$AR19,"=0")</f>
        <v>3</v>
      </c>
      <c r="AV19" s="57">
        <f>COUNTIF($AA19:$AR19,"=1")</f>
        <v>3</v>
      </c>
      <c r="AW19" s="57">
        <f>COUNTIF($AA19:$AR19,"=2")</f>
        <v>2</v>
      </c>
      <c r="AX19" s="58">
        <f>COUNTIF($AA19:$AR19,"&gt;2")</f>
        <v>1</v>
      </c>
      <c r="AY19" s="50">
        <f>IF(AA$4=3,AA19,"")</f>
      </c>
      <c r="AZ19" s="50">
        <f aca="true" t="shared" si="21" ref="AZ19:BO23">IF(AB$4=3,AB19,"")</f>
      </c>
      <c r="BA19" s="50">
        <f t="shared" si="21"/>
        <v>3</v>
      </c>
      <c r="BB19" s="50">
        <f t="shared" si="21"/>
      </c>
      <c r="BC19" s="50">
        <f t="shared" si="21"/>
      </c>
      <c r="BD19" s="50">
        <f t="shared" si="21"/>
      </c>
      <c r="BE19" s="50">
        <f t="shared" si="21"/>
      </c>
      <c r="BF19" s="50">
        <f t="shared" si="21"/>
        <v>2</v>
      </c>
      <c r="BG19" s="50">
        <f t="shared" si="21"/>
      </c>
      <c r="BH19" s="50">
        <f t="shared" si="21"/>
      </c>
      <c r="BI19" s="50">
        <f t="shared" si="21"/>
      </c>
      <c r="BJ19" s="50">
        <f t="shared" si="21"/>
      </c>
      <c r="BK19" s="50">
        <f t="shared" si="21"/>
      </c>
      <c r="BL19" s="50">
        <f t="shared" si="21"/>
      </c>
      <c r="BM19" s="50">
        <f t="shared" si="21"/>
      </c>
      <c r="BN19" s="50">
        <f t="shared" si="21"/>
      </c>
      <c r="BO19" s="50">
        <f t="shared" si="21"/>
      </c>
      <c r="BP19" s="51">
        <f>IF(AR$4=3,AR19,"")</f>
      </c>
      <c r="BQ19" s="50">
        <f>IF(AA$4=4,AA19,"")</f>
        <v>0</v>
      </c>
      <c r="BR19" s="50">
        <f aca="true" t="shared" si="22" ref="BR19:CG23">IF(AB$4=4,AB19,"")</f>
        <v>0</v>
      </c>
      <c r="BS19" s="50">
        <f t="shared" si="22"/>
      </c>
      <c r="BT19" s="50">
        <f t="shared" si="22"/>
      </c>
      <c r="BU19" s="50">
        <f t="shared" si="22"/>
        <v>1</v>
      </c>
      <c r="BV19" s="50">
        <f t="shared" si="22"/>
        <v>2</v>
      </c>
      <c r="BW19" s="50">
        <f t="shared" si="22"/>
      </c>
      <c r="BX19" s="50">
        <f t="shared" si="22"/>
      </c>
      <c r="BY19" s="50">
        <f t="shared" si="22"/>
        <v>1</v>
      </c>
      <c r="BZ19" s="50">
        <f t="shared" si="22"/>
      </c>
      <c r="CA19" s="50">
        <f t="shared" si="22"/>
      </c>
      <c r="CB19" s="50">
        <f t="shared" si="22"/>
      </c>
      <c r="CC19" s="50">
        <f t="shared" si="22"/>
      </c>
      <c r="CD19" s="50">
        <f t="shared" si="22"/>
      </c>
      <c r="CE19" s="50">
        <f t="shared" si="22"/>
      </c>
      <c r="CF19" s="50">
        <f t="shared" si="22"/>
      </c>
      <c r="CG19" s="50">
        <f t="shared" si="22"/>
      </c>
      <c r="CH19" s="50">
        <f>IF(AR$4=4,AR19,"")</f>
      </c>
      <c r="CI19" s="59">
        <f>IF(AA$4=5,AA19,"")</f>
      </c>
      <c r="CJ19" s="50">
        <f aca="true" t="shared" si="23" ref="CJ19:CY23">IF(AB$4=5,AB19,"")</f>
      </c>
      <c r="CK19" s="50">
        <f t="shared" si="23"/>
      </c>
      <c r="CL19" s="50">
        <f t="shared" si="23"/>
        <v>0</v>
      </c>
      <c r="CM19" s="50">
        <f t="shared" si="23"/>
      </c>
      <c r="CN19" s="50">
        <f t="shared" si="23"/>
      </c>
      <c r="CO19" s="50">
        <f t="shared" si="23"/>
        <v>1</v>
      </c>
      <c r="CP19" s="50">
        <f t="shared" si="23"/>
      </c>
      <c r="CQ19" s="50">
        <f t="shared" si="23"/>
      </c>
      <c r="CR19" s="50">
        <f t="shared" si="23"/>
      </c>
      <c r="CS19" s="50">
        <f t="shared" si="23"/>
      </c>
      <c r="CT19" s="50">
        <f t="shared" si="23"/>
      </c>
      <c r="CU19" s="50">
        <f t="shared" si="23"/>
      </c>
      <c r="CV19" s="50">
        <f t="shared" si="23"/>
      </c>
      <c r="CW19" s="50">
        <f t="shared" si="23"/>
      </c>
      <c r="CX19" s="50">
        <f t="shared" si="23"/>
      </c>
      <c r="CY19" s="50">
        <f t="shared" si="23"/>
      </c>
      <c r="CZ19" s="50">
        <f>IF(AR$4=5,AR19,"")</f>
      </c>
      <c r="DA19" s="60">
        <f>SUM(AY19:BP19)</f>
        <v>5</v>
      </c>
      <c r="DB19" s="61">
        <f>SUM(BQ19:CH19)</f>
        <v>4</v>
      </c>
      <c r="DC19" s="62">
        <f>SUM(CI19:CZ19)</f>
        <v>1</v>
      </c>
      <c r="DD19" s="27"/>
    </row>
    <row r="20" spans="1:108" ht="24.75" customHeight="1">
      <c r="A20" s="14"/>
      <c r="B20" s="53" t="s">
        <v>31</v>
      </c>
      <c r="C20" s="113" t="s">
        <v>43</v>
      </c>
      <c r="D20" s="114"/>
      <c r="E20" s="54">
        <v>4</v>
      </c>
      <c r="F20" s="54">
        <v>4</v>
      </c>
      <c r="G20" s="54">
        <v>3</v>
      </c>
      <c r="H20" s="54">
        <v>5</v>
      </c>
      <c r="I20" s="54">
        <v>5</v>
      </c>
      <c r="J20" s="54">
        <v>5</v>
      </c>
      <c r="K20" s="54">
        <v>8</v>
      </c>
      <c r="L20" s="54">
        <v>6</v>
      </c>
      <c r="M20" s="54">
        <v>4</v>
      </c>
      <c r="N20" s="55">
        <f>SUM(E20:M20)</f>
        <v>44</v>
      </c>
      <c r="O20" s="54"/>
      <c r="P20" s="54"/>
      <c r="Q20" s="54"/>
      <c r="R20" s="54"/>
      <c r="S20" s="54"/>
      <c r="T20" s="54"/>
      <c r="U20" s="54"/>
      <c r="V20" s="54"/>
      <c r="W20" s="54"/>
      <c r="X20" s="55">
        <f>SUM(O20:W20)</f>
        <v>0</v>
      </c>
      <c r="Y20" s="55">
        <f>N20+X20</f>
        <v>44</v>
      </c>
      <c r="Z20" s="21"/>
      <c r="AA20" s="7">
        <f>IF(E20="","",E20-E$4)</f>
        <v>0</v>
      </c>
      <c r="AB20" s="7">
        <f t="shared" si="19"/>
        <v>0</v>
      </c>
      <c r="AC20" s="7">
        <f t="shared" si="19"/>
        <v>0</v>
      </c>
      <c r="AD20" s="7">
        <f t="shared" si="19"/>
        <v>0</v>
      </c>
      <c r="AE20" s="7">
        <f t="shared" si="19"/>
        <v>1</v>
      </c>
      <c r="AF20" s="7">
        <f t="shared" si="19"/>
        <v>1</v>
      </c>
      <c r="AG20" s="7">
        <f t="shared" si="19"/>
        <v>3</v>
      </c>
      <c r="AH20" s="7">
        <f t="shared" si="19"/>
        <v>3</v>
      </c>
      <c r="AI20" s="7">
        <f t="shared" si="19"/>
        <v>0</v>
      </c>
      <c r="AJ20" s="7">
        <f>IF(O20="","",O20-O$4)</f>
      </c>
      <c r="AK20" s="7">
        <f t="shared" si="20"/>
      </c>
      <c r="AL20" s="7">
        <f t="shared" si="20"/>
      </c>
      <c r="AM20" s="7">
        <f t="shared" si="20"/>
      </c>
      <c r="AN20" s="7">
        <f t="shared" si="20"/>
      </c>
      <c r="AO20" s="7">
        <f t="shared" si="20"/>
      </c>
      <c r="AP20" s="7">
        <f t="shared" si="20"/>
      </c>
      <c r="AQ20" s="7">
        <f t="shared" si="20"/>
      </c>
      <c r="AR20" s="7">
        <f t="shared" si="20"/>
      </c>
      <c r="AS20" s="63">
        <f>COUNTIF($AA20:$AR20,"=-2")</f>
        <v>0</v>
      </c>
      <c r="AT20" s="64">
        <f>COUNTIF($AA20:$AR20,"=-1")</f>
        <v>0</v>
      </c>
      <c r="AU20" s="64">
        <f>COUNTIF($AA20:$AR20,"=0")</f>
        <v>5</v>
      </c>
      <c r="AV20" s="64">
        <f>COUNTIF($AA20:$AR20,"=1")</f>
        <v>2</v>
      </c>
      <c r="AW20" s="64">
        <f>COUNTIF($AA20:$AR20,"=2")</f>
        <v>0</v>
      </c>
      <c r="AX20" s="65">
        <f>COUNTIF($AA20:$AR20,"&gt;2")</f>
        <v>2</v>
      </c>
      <c r="AY20" s="50">
        <f>IF(AA$4=3,AA20,"")</f>
      </c>
      <c r="AZ20" s="50">
        <f t="shared" si="21"/>
      </c>
      <c r="BA20" s="50">
        <f t="shared" si="21"/>
        <v>0</v>
      </c>
      <c r="BB20" s="50">
        <f t="shared" si="21"/>
      </c>
      <c r="BC20" s="50">
        <f t="shared" si="21"/>
      </c>
      <c r="BD20" s="50">
        <f t="shared" si="21"/>
      </c>
      <c r="BE20" s="50">
        <f t="shared" si="21"/>
      </c>
      <c r="BF20" s="50">
        <f t="shared" si="21"/>
        <v>3</v>
      </c>
      <c r="BG20" s="50">
        <f t="shared" si="21"/>
      </c>
      <c r="BH20" s="50">
        <f t="shared" si="21"/>
      </c>
      <c r="BI20" s="50">
        <f t="shared" si="21"/>
      </c>
      <c r="BJ20" s="50">
        <f t="shared" si="21"/>
      </c>
      <c r="BK20" s="50">
        <f t="shared" si="21"/>
      </c>
      <c r="BL20" s="50">
        <f t="shared" si="21"/>
      </c>
      <c r="BM20" s="50">
        <f t="shared" si="21"/>
      </c>
      <c r="BN20" s="50">
        <f t="shared" si="21"/>
      </c>
      <c r="BO20" s="50">
        <f t="shared" si="21"/>
      </c>
      <c r="BP20" s="51">
        <f>IF(AR$4=3,AR20,"")</f>
      </c>
      <c r="BQ20" s="50">
        <f>IF(AA$4=4,AA20,"")</f>
        <v>0</v>
      </c>
      <c r="BR20" s="50">
        <f t="shared" si="22"/>
        <v>0</v>
      </c>
      <c r="BS20" s="50">
        <f t="shared" si="22"/>
      </c>
      <c r="BT20" s="50">
        <f t="shared" si="22"/>
      </c>
      <c r="BU20" s="50">
        <f t="shared" si="22"/>
        <v>1</v>
      </c>
      <c r="BV20" s="50">
        <f t="shared" si="22"/>
        <v>1</v>
      </c>
      <c r="BW20" s="50">
        <f t="shared" si="22"/>
      </c>
      <c r="BX20" s="50">
        <f t="shared" si="22"/>
      </c>
      <c r="BY20" s="50">
        <f t="shared" si="22"/>
        <v>0</v>
      </c>
      <c r="BZ20" s="50">
        <f t="shared" si="22"/>
      </c>
      <c r="CA20" s="50">
        <f t="shared" si="22"/>
      </c>
      <c r="CB20" s="50">
        <f t="shared" si="22"/>
      </c>
      <c r="CC20" s="50">
        <f t="shared" si="22"/>
      </c>
      <c r="CD20" s="50">
        <f t="shared" si="22"/>
      </c>
      <c r="CE20" s="50">
        <f t="shared" si="22"/>
      </c>
      <c r="CF20" s="50">
        <f t="shared" si="22"/>
      </c>
      <c r="CG20" s="50">
        <f t="shared" si="22"/>
      </c>
      <c r="CH20" s="50">
        <f>IF(AR$4=4,AR20,"")</f>
      </c>
      <c r="CI20" s="59">
        <f>IF(AA$4=5,AA20,"")</f>
      </c>
      <c r="CJ20" s="50">
        <f t="shared" si="23"/>
      </c>
      <c r="CK20" s="50">
        <f t="shared" si="23"/>
      </c>
      <c r="CL20" s="50">
        <f t="shared" si="23"/>
        <v>0</v>
      </c>
      <c r="CM20" s="50">
        <f t="shared" si="23"/>
      </c>
      <c r="CN20" s="50">
        <f t="shared" si="23"/>
      </c>
      <c r="CO20" s="50">
        <f t="shared" si="23"/>
        <v>3</v>
      </c>
      <c r="CP20" s="50">
        <f t="shared" si="23"/>
      </c>
      <c r="CQ20" s="50">
        <f t="shared" si="23"/>
      </c>
      <c r="CR20" s="50">
        <f t="shared" si="23"/>
      </c>
      <c r="CS20" s="50">
        <f t="shared" si="23"/>
      </c>
      <c r="CT20" s="50">
        <f t="shared" si="23"/>
      </c>
      <c r="CU20" s="50">
        <f t="shared" si="23"/>
      </c>
      <c r="CV20" s="50">
        <f t="shared" si="23"/>
      </c>
      <c r="CW20" s="50">
        <f t="shared" si="23"/>
      </c>
      <c r="CX20" s="50">
        <f t="shared" si="23"/>
      </c>
      <c r="CY20" s="50">
        <f t="shared" si="23"/>
      </c>
      <c r="CZ20" s="50">
        <f>IF(AR$4=5,AR20,"")</f>
      </c>
      <c r="DA20" s="66">
        <f>SUM(AY20:BP20)</f>
        <v>3</v>
      </c>
      <c r="DB20" s="67">
        <f>SUM(BQ20:CH20)</f>
        <v>2</v>
      </c>
      <c r="DC20" s="68">
        <f>SUM(CI20:CZ20)</f>
        <v>3</v>
      </c>
      <c r="DD20" s="27"/>
    </row>
    <row r="21" spans="1:108" ht="24.75" customHeight="1">
      <c r="A21" s="14"/>
      <c r="B21" s="53" t="s">
        <v>33</v>
      </c>
      <c r="C21" s="113" t="s">
        <v>44</v>
      </c>
      <c r="D21" s="114"/>
      <c r="E21" s="54">
        <v>5</v>
      </c>
      <c r="F21" s="54">
        <v>6</v>
      </c>
      <c r="G21" s="54">
        <v>5</v>
      </c>
      <c r="H21" s="54">
        <v>7</v>
      </c>
      <c r="I21" s="54">
        <v>5</v>
      </c>
      <c r="J21" s="54">
        <v>5</v>
      </c>
      <c r="K21" s="54">
        <v>5</v>
      </c>
      <c r="L21" s="54">
        <v>7</v>
      </c>
      <c r="M21" s="54">
        <v>5</v>
      </c>
      <c r="N21" s="55">
        <f>SUM(E21:M21)</f>
        <v>50</v>
      </c>
      <c r="O21" s="54"/>
      <c r="P21" s="54"/>
      <c r="Q21" s="54"/>
      <c r="R21" s="54"/>
      <c r="S21" s="54"/>
      <c r="T21" s="54"/>
      <c r="U21" s="54"/>
      <c r="V21" s="54"/>
      <c r="W21" s="54"/>
      <c r="X21" s="55">
        <f>SUM(O21:W21)</f>
        <v>0</v>
      </c>
      <c r="Y21" s="55">
        <f>N21+X21</f>
        <v>50</v>
      </c>
      <c r="Z21" s="21"/>
      <c r="AA21" s="7">
        <f>IF(E21="","",E21-E$4)</f>
        <v>1</v>
      </c>
      <c r="AB21" s="7">
        <f t="shared" si="19"/>
        <v>2</v>
      </c>
      <c r="AC21" s="7">
        <f t="shared" si="19"/>
        <v>2</v>
      </c>
      <c r="AD21" s="7">
        <f t="shared" si="19"/>
        <v>2</v>
      </c>
      <c r="AE21" s="7">
        <f t="shared" si="19"/>
        <v>1</v>
      </c>
      <c r="AF21" s="7">
        <f t="shared" si="19"/>
        <v>1</v>
      </c>
      <c r="AG21" s="7">
        <f t="shared" si="19"/>
        <v>0</v>
      </c>
      <c r="AH21" s="7">
        <f t="shared" si="19"/>
        <v>4</v>
      </c>
      <c r="AI21" s="7">
        <f t="shared" si="19"/>
        <v>1</v>
      </c>
      <c r="AJ21" s="7">
        <f>IF(O21="","",O21-O$4)</f>
      </c>
      <c r="AK21" s="7">
        <f t="shared" si="20"/>
      </c>
      <c r="AL21" s="7">
        <f t="shared" si="20"/>
      </c>
      <c r="AM21" s="7">
        <f t="shared" si="20"/>
      </c>
      <c r="AN21" s="7">
        <f t="shared" si="20"/>
      </c>
      <c r="AO21" s="7">
        <f t="shared" si="20"/>
      </c>
      <c r="AP21" s="7">
        <f t="shared" si="20"/>
      </c>
      <c r="AQ21" s="7">
        <f t="shared" si="20"/>
      </c>
      <c r="AR21" s="7">
        <f t="shared" si="20"/>
      </c>
      <c r="AS21" s="63">
        <f>COUNTIF($AA21:$AR21,"=-2")</f>
        <v>0</v>
      </c>
      <c r="AT21" s="64">
        <f>COUNTIF($AA21:$AR21,"=-1")</f>
        <v>0</v>
      </c>
      <c r="AU21" s="64">
        <f>COUNTIF($AA21:$AR21,"=0")</f>
        <v>1</v>
      </c>
      <c r="AV21" s="64">
        <f>COUNTIF($AA21:$AR21,"=1")</f>
        <v>4</v>
      </c>
      <c r="AW21" s="64">
        <f>COUNTIF($AA21:$AR21,"=2")</f>
        <v>3</v>
      </c>
      <c r="AX21" s="65">
        <f>COUNTIF($AA21:$AR21,"&gt;2")</f>
        <v>1</v>
      </c>
      <c r="AY21" s="50">
        <f>IF(AA$4=3,AA21,"")</f>
      </c>
      <c r="AZ21" s="50">
        <f t="shared" si="21"/>
      </c>
      <c r="BA21" s="50">
        <f t="shared" si="21"/>
        <v>2</v>
      </c>
      <c r="BB21" s="50">
        <f t="shared" si="21"/>
      </c>
      <c r="BC21" s="50">
        <f t="shared" si="21"/>
      </c>
      <c r="BD21" s="50">
        <f t="shared" si="21"/>
      </c>
      <c r="BE21" s="50">
        <f t="shared" si="21"/>
      </c>
      <c r="BF21" s="50">
        <f t="shared" si="21"/>
        <v>4</v>
      </c>
      <c r="BG21" s="50">
        <f t="shared" si="21"/>
      </c>
      <c r="BH21" s="50">
        <f t="shared" si="21"/>
      </c>
      <c r="BI21" s="50">
        <f t="shared" si="21"/>
      </c>
      <c r="BJ21" s="50">
        <f t="shared" si="21"/>
      </c>
      <c r="BK21" s="50">
        <f t="shared" si="21"/>
      </c>
      <c r="BL21" s="50">
        <f t="shared" si="21"/>
      </c>
      <c r="BM21" s="50">
        <f t="shared" si="21"/>
      </c>
      <c r="BN21" s="50">
        <f t="shared" si="21"/>
      </c>
      <c r="BO21" s="50">
        <f t="shared" si="21"/>
      </c>
      <c r="BP21" s="51">
        <f>IF(AR$4=3,AR21,"")</f>
      </c>
      <c r="BQ21" s="50">
        <f>IF(AA$4=4,AA21,"")</f>
        <v>1</v>
      </c>
      <c r="BR21" s="50">
        <f t="shared" si="22"/>
        <v>2</v>
      </c>
      <c r="BS21" s="50">
        <f t="shared" si="22"/>
      </c>
      <c r="BT21" s="50">
        <f t="shared" si="22"/>
      </c>
      <c r="BU21" s="50">
        <f t="shared" si="22"/>
        <v>1</v>
      </c>
      <c r="BV21" s="50">
        <f t="shared" si="22"/>
        <v>1</v>
      </c>
      <c r="BW21" s="50">
        <f t="shared" si="22"/>
      </c>
      <c r="BX21" s="50">
        <f t="shared" si="22"/>
      </c>
      <c r="BY21" s="50">
        <f t="shared" si="22"/>
        <v>1</v>
      </c>
      <c r="BZ21" s="50">
        <f t="shared" si="22"/>
      </c>
      <c r="CA21" s="50">
        <f t="shared" si="22"/>
      </c>
      <c r="CB21" s="50">
        <f t="shared" si="22"/>
      </c>
      <c r="CC21" s="50">
        <f t="shared" si="22"/>
      </c>
      <c r="CD21" s="50">
        <f t="shared" si="22"/>
      </c>
      <c r="CE21" s="50">
        <f t="shared" si="22"/>
      </c>
      <c r="CF21" s="50">
        <f t="shared" si="22"/>
      </c>
      <c r="CG21" s="50">
        <f t="shared" si="22"/>
      </c>
      <c r="CH21" s="50">
        <f>IF(AR$4=4,AR21,"")</f>
      </c>
      <c r="CI21" s="59">
        <f>IF(AA$4=5,AA21,"")</f>
      </c>
      <c r="CJ21" s="50">
        <f t="shared" si="23"/>
      </c>
      <c r="CK21" s="50">
        <f t="shared" si="23"/>
      </c>
      <c r="CL21" s="50">
        <f t="shared" si="23"/>
        <v>2</v>
      </c>
      <c r="CM21" s="50">
        <f t="shared" si="23"/>
      </c>
      <c r="CN21" s="50">
        <f t="shared" si="23"/>
      </c>
      <c r="CO21" s="50">
        <f t="shared" si="23"/>
        <v>0</v>
      </c>
      <c r="CP21" s="50">
        <f t="shared" si="23"/>
      </c>
      <c r="CQ21" s="50">
        <f t="shared" si="23"/>
      </c>
      <c r="CR21" s="50">
        <f t="shared" si="23"/>
      </c>
      <c r="CS21" s="50">
        <f t="shared" si="23"/>
      </c>
      <c r="CT21" s="50">
        <f t="shared" si="23"/>
      </c>
      <c r="CU21" s="50">
        <f t="shared" si="23"/>
      </c>
      <c r="CV21" s="50">
        <f t="shared" si="23"/>
      </c>
      <c r="CW21" s="50">
        <f t="shared" si="23"/>
      </c>
      <c r="CX21" s="50">
        <f t="shared" si="23"/>
      </c>
      <c r="CY21" s="50">
        <f t="shared" si="23"/>
      </c>
      <c r="CZ21" s="50">
        <f>IF(AR$4=5,AR21,"")</f>
      </c>
      <c r="DA21" s="66">
        <f>SUM(AY21:BP21)</f>
        <v>6</v>
      </c>
      <c r="DB21" s="67">
        <f>SUM(BQ21:CH21)</f>
        <v>6</v>
      </c>
      <c r="DC21" s="68">
        <f>SUM(CI21:CZ21)</f>
        <v>2</v>
      </c>
      <c r="DD21" s="27"/>
    </row>
    <row r="22" spans="1:108" ht="24.75" customHeight="1">
      <c r="A22" s="14"/>
      <c r="B22" s="69" t="s">
        <v>35</v>
      </c>
      <c r="C22" s="113" t="s">
        <v>45</v>
      </c>
      <c r="D22" s="114"/>
      <c r="E22" s="54">
        <v>4</v>
      </c>
      <c r="F22" s="54">
        <v>7</v>
      </c>
      <c r="G22" s="54">
        <v>5</v>
      </c>
      <c r="H22" s="54">
        <v>10</v>
      </c>
      <c r="I22" s="54">
        <v>7</v>
      </c>
      <c r="J22" s="54">
        <v>6</v>
      </c>
      <c r="K22" s="54">
        <v>7</v>
      </c>
      <c r="L22" s="54">
        <v>7</v>
      </c>
      <c r="M22" s="54">
        <v>4</v>
      </c>
      <c r="N22" s="55">
        <f>SUM(E22:M22)</f>
        <v>57</v>
      </c>
      <c r="O22" s="54"/>
      <c r="P22" s="54"/>
      <c r="Q22" s="54"/>
      <c r="R22" s="54"/>
      <c r="S22" s="54"/>
      <c r="T22" s="54"/>
      <c r="U22" s="54"/>
      <c r="V22" s="54"/>
      <c r="W22" s="54"/>
      <c r="X22" s="55">
        <f>SUM(O22:W22)</f>
        <v>0</v>
      </c>
      <c r="Y22" s="55">
        <f>N22+X22</f>
        <v>57</v>
      </c>
      <c r="Z22" s="21"/>
      <c r="AA22" s="7">
        <f>IF(E22="","",E22-E$4)</f>
        <v>0</v>
      </c>
      <c r="AB22" s="7">
        <f t="shared" si="19"/>
        <v>3</v>
      </c>
      <c r="AC22" s="7">
        <f t="shared" si="19"/>
        <v>2</v>
      </c>
      <c r="AD22" s="7">
        <f t="shared" si="19"/>
        <v>5</v>
      </c>
      <c r="AE22" s="7">
        <f t="shared" si="19"/>
        <v>3</v>
      </c>
      <c r="AF22" s="7">
        <f t="shared" si="19"/>
        <v>2</v>
      </c>
      <c r="AG22" s="7">
        <f t="shared" si="19"/>
        <v>2</v>
      </c>
      <c r="AH22" s="7">
        <f t="shared" si="19"/>
        <v>4</v>
      </c>
      <c r="AI22" s="7">
        <f t="shared" si="19"/>
        <v>0</v>
      </c>
      <c r="AJ22" s="7">
        <f>IF(O22="","",O22-O$4)</f>
      </c>
      <c r="AK22" s="7">
        <f t="shared" si="20"/>
      </c>
      <c r="AL22" s="7">
        <f t="shared" si="20"/>
      </c>
      <c r="AM22" s="7">
        <f t="shared" si="20"/>
      </c>
      <c r="AN22" s="7">
        <f t="shared" si="20"/>
      </c>
      <c r="AO22" s="7">
        <f t="shared" si="20"/>
      </c>
      <c r="AP22" s="7">
        <f t="shared" si="20"/>
      </c>
      <c r="AQ22" s="7">
        <f t="shared" si="20"/>
      </c>
      <c r="AR22" s="7">
        <f t="shared" si="20"/>
      </c>
      <c r="AS22" s="63">
        <f>COUNTIF($AA22:$AR22,"=-2")</f>
        <v>0</v>
      </c>
      <c r="AT22" s="64">
        <f>COUNTIF($AA22:$AR22,"=-1")</f>
        <v>0</v>
      </c>
      <c r="AU22" s="64">
        <f>COUNTIF($AA22:$AR22,"=0")</f>
        <v>2</v>
      </c>
      <c r="AV22" s="64">
        <f>COUNTIF($AA22:$AR22,"=1")</f>
        <v>0</v>
      </c>
      <c r="AW22" s="64">
        <f>COUNTIF($AA22:$AR22,"=2")</f>
        <v>3</v>
      </c>
      <c r="AX22" s="65">
        <f>COUNTIF($AA22:$AR22,"&gt;2")</f>
        <v>4</v>
      </c>
      <c r="AY22" s="50">
        <f>IF(AA$4=3,AA22,"")</f>
      </c>
      <c r="AZ22" s="50">
        <f t="shared" si="21"/>
      </c>
      <c r="BA22" s="50">
        <f t="shared" si="21"/>
        <v>2</v>
      </c>
      <c r="BB22" s="50">
        <f t="shared" si="21"/>
      </c>
      <c r="BC22" s="50">
        <f t="shared" si="21"/>
      </c>
      <c r="BD22" s="50">
        <f t="shared" si="21"/>
      </c>
      <c r="BE22" s="50">
        <f t="shared" si="21"/>
      </c>
      <c r="BF22" s="50">
        <f t="shared" si="21"/>
        <v>4</v>
      </c>
      <c r="BG22" s="50">
        <f t="shared" si="21"/>
      </c>
      <c r="BH22" s="50">
        <f t="shared" si="21"/>
      </c>
      <c r="BI22" s="50">
        <f t="shared" si="21"/>
      </c>
      <c r="BJ22" s="50">
        <f t="shared" si="21"/>
      </c>
      <c r="BK22" s="50">
        <f t="shared" si="21"/>
      </c>
      <c r="BL22" s="50">
        <f t="shared" si="21"/>
      </c>
      <c r="BM22" s="50">
        <f t="shared" si="21"/>
      </c>
      <c r="BN22" s="50">
        <f t="shared" si="21"/>
      </c>
      <c r="BO22" s="50">
        <f t="shared" si="21"/>
      </c>
      <c r="BP22" s="51">
        <f>IF(AR$4=3,AR22,"")</f>
      </c>
      <c r="BQ22" s="50">
        <f>IF(AA$4=4,AA22,"")</f>
        <v>0</v>
      </c>
      <c r="BR22" s="50">
        <f t="shared" si="22"/>
        <v>3</v>
      </c>
      <c r="BS22" s="50">
        <f t="shared" si="22"/>
      </c>
      <c r="BT22" s="50">
        <f t="shared" si="22"/>
      </c>
      <c r="BU22" s="50">
        <f t="shared" si="22"/>
        <v>3</v>
      </c>
      <c r="BV22" s="50">
        <f t="shared" si="22"/>
        <v>2</v>
      </c>
      <c r="BW22" s="50">
        <f t="shared" si="22"/>
      </c>
      <c r="BX22" s="50">
        <f t="shared" si="22"/>
      </c>
      <c r="BY22" s="50">
        <f t="shared" si="22"/>
        <v>0</v>
      </c>
      <c r="BZ22" s="50">
        <f t="shared" si="22"/>
      </c>
      <c r="CA22" s="50">
        <f t="shared" si="22"/>
      </c>
      <c r="CB22" s="50">
        <f t="shared" si="22"/>
      </c>
      <c r="CC22" s="50">
        <f t="shared" si="22"/>
      </c>
      <c r="CD22" s="50">
        <f t="shared" si="22"/>
      </c>
      <c r="CE22" s="50">
        <f t="shared" si="22"/>
      </c>
      <c r="CF22" s="50">
        <f t="shared" si="22"/>
      </c>
      <c r="CG22" s="50">
        <f t="shared" si="22"/>
      </c>
      <c r="CH22" s="50">
        <f>IF(AR$4=4,AR22,"")</f>
      </c>
      <c r="CI22" s="59">
        <f>IF(AA$4=5,AA22,"")</f>
      </c>
      <c r="CJ22" s="50">
        <f t="shared" si="23"/>
      </c>
      <c r="CK22" s="50">
        <f t="shared" si="23"/>
      </c>
      <c r="CL22" s="50">
        <f t="shared" si="23"/>
        <v>5</v>
      </c>
      <c r="CM22" s="50">
        <f t="shared" si="23"/>
      </c>
      <c r="CN22" s="50">
        <f t="shared" si="23"/>
      </c>
      <c r="CO22" s="50">
        <f t="shared" si="23"/>
        <v>2</v>
      </c>
      <c r="CP22" s="50">
        <f t="shared" si="23"/>
      </c>
      <c r="CQ22" s="50">
        <f t="shared" si="23"/>
      </c>
      <c r="CR22" s="50">
        <f t="shared" si="23"/>
      </c>
      <c r="CS22" s="50">
        <f t="shared" si="23"/>
      </c>
      <c r="CT22" s="50">
        <f t="shared" si="23"/>
      </c>
      <c r="CU22" s="50">
        <f t="shared" si="23"/>
      </c>
      <c r="CV22" s="50">
        <f t="shared" si="23"/>
      </c>
      <c r="CW22" s="50">
        <f t="shared" si="23"/>
      </c>
      <c r="CX22" s="50">
        <f t="shared" si="23"/>
      </c>
      <c r="CY22" s="50">
        <f t="shared" si="23"/>
      </c>
      <c r="CZ22" s="50">
        <f>IF(AR$4=5,AR22,"")</f>
      </c>
      <c r="DA22" s="66">
        <f>SUM(AY22:BP22)</f>
        <v>6</v>
      </c>
      <c r="DB22" s="67">
        <f>SUM(BQ22:CH22)</f>
        <v>8</v>
      </c>
      <c r="DC22" s="68">
        <f>SUM(CI22:CZ22)</f>
        <v>7</v>
      </c>
      <c r="DD22" s="27"/>
    </row>
    <row r="23" spans="1:108" s="81" customFormat="1" ht="24.75" customHeight="1" thickBot="1">
      <c r="A23" s="70"/>
      <c r="B23" s="71" t="s">
        <v>37</v>
      </c>
      <c r="C23" s="113" t="s">
        <v>46</v>
      </c>
      <c r="D23" s="114"/>
      <c r="E23" s="54">
        <v>5</v>
      </c>
      <c r="F23" s="54">
        <v>5</v>
      </c>
      <c r="G23" s="54">
        <v>4</v>
      </c>
      <c r="H23" s="54">
        <v>7</v>
      </c>
      <c r="I23" s="54">
        <v>4</v>
      </c>
      <c r="J23" s="54">
        <v>7</v>
      </c>
      <c r="K23" s="54">
        <v>7</v>
      </c>
      <c r="L23" s="54">
        <v>5</v>
      </c>
      <c r="M23" s="54">
        <v>4</v>
      </c>
      <c r="N23" s="55">
        <f>SUM(E23:M23)</f>
        <v>48</v>
      </c>
      <c r="O23" s="54"/>
      <c r="P23" s="54"/>
      <c r="Q23" s="54"/>
      <c r="R23" s="54"/>
      <c r="S23" s="54"/>
      <c r="T23" s="54"/>
      <c r="U23" s="54"/>
      <c r="V23" s="54"/>
      <c r="W23" s="54"/>
      <c r="X23" s="72">
        <f>SUM(O23:W23)</f>
        <v>0</v>
      </c>
      <c r="Y23" s="72">
        <f>N23+X23</f>
        <v>48</v>
      </c>
      <c r="Z23" s="73"/>
      <c r="AA23" s="7">
        <f>IF(E23="","",E23-E$4)</f>
        <v>1</v>
      </c>
      <c r="AB23" s="7">
        <f t="shared" si="19"/>
        <v>1</v>
      </c>
      <c r="AC23" s="7">
        <f t="shared" si="19"/>
        <v>1</v>
      </c>
      <c r="AD23" s="7">
        <f t="shared" si="19"/>
        <v>2</v>
      </c>
      <c r="AE23" s="7">
        <f t="shared" si="19"/>
        <v>0</v>
      </c>
      <c r="AF23" s="7">
        <f t="shared" si="19"/>
        <v>3</v>
      </c>
      <c r="AG23" s="7">
        <f t="shared" si="19"/>
        <v>2</v>
      </c>
      <c r="AH23" s="7">
        <f t="shared" si="19"/>
        <v>2</v>
      </c>
      <c r="AI23" s="7">
        <f t="shared" si="19"/>
        <v>0</v>
      </c>
      <c r="AJ23" s="7">
        <f>IF(O23="","",O23-O$4)</f>
      </c>
      <c r="AK23" s="7">
        <f t="shared" si="20"/>
      </c>
      <c r="AL23" s="7">
        <f t="shared" si="20"/>
      </c>
      <c r="AM23" s="7">
        <f t="shared" si="20"/>
      </c>
      <c r="AN23" s="7">
        <f t="shared" si="20"/>
      </c>
      <c r="AO23" s="7">
        <f t="shared" si="20"/>
      </c>
      <c r="AP23" s="7">
        <f t="shared" si="20"/>
      </c>
      <c r="AQ23" s="7">
        <f t="shared" si="20"/>
      </c>
      <c r="AR23" s="7">
        <f t="shared" si="20"/>
      </c>
      <c r="AS23" s="74">
        <f>COUNTIF($AA23:$AR23,"=-2")</f>
        <v>0</v>
      </c>
      <c r="AT23" s="75">
        <f>COUNTIF($AA23:$AR23,"=-1")</f>
        <v>0</v>
      </c>
      <c r="AU23" s="75">
        <f>COUNTIF($AA23:$AR23,"=0")</f>
        <v>2</v>
      </c>
      <c r="AV23" s="75">
        <f>COUNTIF($AA23:$AR23,"=1")</f>
        <v>3</v>
      </c>
      <c r="AW23" s="75">
        <f>COUNTIF($AA23:$AR23,"=2")</f>
        <v>3</v>
      </c>
      <c r="AX23" s="76">
        <f>COUNTIF($AA23:$AR23,"&gt;2")</f>
        <v>1</v>
      </c>
      <c r="AY23" s="50">
        <f>IF(AA$4=3,AA23,"")</f>
      </c>
      <c r="AZ23" s="50">
        <f t="shared" si="21"/>
      </c>
      <c r="BA23" s="50">
        <f t="shared" si="21"/>
        <v>1</v>
      </c>
      <c r="BB23" s="50">
        <f t="shared" si="21"/>
      </c>
      <c r="BC23" s="50">
        <f t="shared" si="21"/>
      </c>
      <c r="BD23" s="50">
        <f t="shared" si="21"/>
      </c>
      <c r="BE23" s="50">
        <f t="shared" si="21"/>
      </c>
      <c r="BF23" s="50">
        <f t="shared" si="21"/>
        <v>2</v>
      </c>
      <c r="BG23" s="50">
        <f t="shared" si="21"/>
      </c>
      <c r="BH23" s="50">
        <f t="shared" si="21"/>
      </c>
      <c r="BI23" s="50">
        <f t="shared" si="21"/>
      </c>
      <c r="BJ23" s="50">
        <f t="shared" si="21"/>
      </c>
      <c r="BK23" s="50">
        <f t="shared" si="21"/>
      </c>
      <c r="BL23" s="50">
        <f t="shared" si="21"/>
      </c>
      <c r="BM23" s="50">
        <f t="shared" si="21"/>
      </c>
      <c r="BN23" s="50">
        <f t="shared" si="21"/>
      </c>
      <c r="BO23" s="50">
        <f t="shared" si="21"/>
      </c>
      <c r="BP23" s="51">
        <f>IF(AR$4=3,AR23,"")</f>
      </c>
      <c r="BQ23" s="50">
        <f>IF(AA$4=4,AA23,"")</f>
        <v>1</v>
      </c>
      <c r="BR23" s="50">
        <f t="shared" si="22"/>
        <v>1</v>
      </c>
      <c r="BS23" s="50">
        <f t="shared" si="22"/>
      </c>
      <c r="BT23" s="50">
        <f t="shared" si="22"/>
      </c>
      <c r="BU23" s="50">
        <f t="shared" si="22"/>
        <v>0</v>
      </c>
      <c r="BV23" s="50">
        <f t="shared" si="22"/>
        <v>3</v>
      </c>
      <c r="BW23" s="50">
        <f t="shared" si="22"/>
      </c>
      <c r="BX23" s="50">
        <f t="shared" si="22"/>
      </c>
      <c r="BY23" s="50">
        <f t="shared" si="22"/>
        <v>0</v>
      </c>
      <c r="BZ23" s="50">
        <f t="shared" si="22"/>
      </c>
      <c r="CA23" s="50">
        <f t="shared" si="22"/>
      </c>
      <c r="CB23" s="50">
        <f t="shared" si="22"/>
      </c>
      <c r="CC23" s="50">
        <f t="shared" si="22"/>
      </c>
      <c r="CD23" s="50">
        <f t="shared" si="22"/>
      </c>
      <c r="CE23" s="50">
        <f t="shared" si="22"/>
      </c>
      <c r="CF23" s="50">
        <f t="shared" si="22"/>
      </c>
      <c r="CG23" s="50">
        <f t="shared" si="22"/>
      </c>
      <c r="CH23" s="50">
        <f>IF(AR$4=4,AR23,"")</f>
      </c>
      <c r="CI23" s="59">
        <f>IF(AA$4=5,AA23,"")</f>
      </c>
      <c r="CJ23" s="50">
        <f t="shared" si="23"/>
      </c>
      <c r="CK23" s="50">
        <f t="shared" si="23"/>
      </c>
      <c r="CL23" s="50">
        <f t="shared" si="23"/>
        <v>2</v>
      </c>
      <c r="CM23" s="50">
        <f t="shared" si="23"/>
      </c>
      <c r="CN23" s="50">
        <f t="shared" si="23"/>
      </c>
      <c r="CO23" s="50">
        <f t="shared" si="23"/>
        <v>2</v>
      </c>
      <c r="CP23" s="50">
        <f t="shared" si="23"/>
      </c>
      <c r="CQ23" s="50">
        <f t="shared" si="23"/>
      </c>
      <c r="CR23" s="50">
        <f t="shared" si="23"/>
      </c>
      <c r="CS23" s="50">
        <f t="shared" si="23"/>
      </c>
      <c r="CT23" s="50">
        <f t="shared" si="23"/>
      </c>
      <c r="CU23" s="50">
        <f t="shared" si="23"/>
      </c>
      <c r="CV23" s="50">
        <f t="shared" si="23"/>
      </c>
      <c r="CW23" s="50">
        <f t="shared" si="23"/>
      </c>
      <c r="CX23" s="50">
        <f t="shared" si="23"/>
      </c>
      <c r="CY23" s="50">
        <f t="shared" si="23"/>
      </c>
      <c r="CZ23" s="50">
        <f>IF(AR$4=5,AR23,"")</f>
      </c>
      <c r="DA23" s="77">
        <f>SUM(AY23:BP23)</f>
        <v>3</v>
      </c>
      <c r="DB23" s="78">
        <f>SUM(BQ23:CH23)</f>
        <v>5</v>
      </c>
      <c r="DC23" s="79">
        <f>SUM(CI23:CZ23)</f>
        <v>4</v>
      </c>
      <c r="DD23" s="80"/>
    </row>
    <row r="24" spans="1:108" ht="12.75" customHeight="1">
      <c r="A24" s="14"/>
      <c r="B24" s="82"/>
      <c r="C24" s="82"/>
      <c r="D24" s="82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4"/>
      <c r="Q24" s="84"/>
      <c r="R24" s="84"/>
      <c r="S24" s="84"/>
      <c r="T24" s="84"/>
      <c r="U24" s="84"/>
      <c r="V24" s="84"/>
      <c r="W24" s="84"/>
      <c r="X24" s="103">
        <f>SUM(Y19:Y23)-MAX(Y19:Y23)</f>
        <v>188</v>
      </c>
      <c r="Y24" s="104"/>
      <c r="Z24" s="21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109">
        <f aca="true" t="shared" si="24" ref="AS24:AX24">SUM(AS19:AS23)</f>
        <v>0</v>
      </c>
      <c r="AT24" s="111">
        <f t="shared" si="24"/>
        <v>0</v>
      </c>
      <c r="AU24" s="111">
        <f t="shared" si="24"/>
        <v>13</v>
      </c>
      <c r="AV24" s="111">
        <f t="shared" si="24"/>
        <v>12</v>
      </c>
      <c r="AW24" s="111">
        <f t="shared" si="24"/>
        <v>11</v>
      </c>
      <c r="AX24" s="95">
        <f t="shared" si="24"/>
        <v>9</v>
      </c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1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9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97">
        <f>SUM(DA19:DA23)</f>
        <v>23</v>
      </c>
      <c r="DB24" s="99">
        <f>SUM(DB19:DB23)</f>
        <v>25</v>
      </c>
      <c r="DC24" s="101">
        <f>SUM(DC19:DC23)</f>
        <v>17</v>
      </c>
      <c r="DD24" s="27"/>
    </row>
    <row r="25" spans="1:108" ht="12.75" customHeight="1" thickBot="1">
      <c r="A25" s="14"/>
      <c r="B25" s="82"/>
      <c r="C25" s="82"/>
      <c r="D25" s="82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4"/>
      <c r="Q25" s="84"/>
      <c r="R25" s="84"/>
      <c r="S25" s="84"/>
      <c r="T25" s="84"/>
      <c r="U25" s="84"/>
      <c r="V25" s="84"/>
      <c r="W25" s="84"/>
      <c r="X25" s="105"/>
      <c r="Y25" s="106"/>
      <c r="Z25" s="21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110"/>
      <c r="AT25" s="112"/>
      <c r="AU25" s="112"/>
      <c r="AV25" s="112"/>
      <c r="AW25" s="112"/>
      <c r="AX25" s="96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1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9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98"/>
      <c r="DB25" s="100"/>
      <c r="DC25" s="102"/>
      <c r="DD25" s="27"/>
    </row>
    <row r="26" spans="1:108" ht="13.5" customHeight="1" thickBot="1">
      <c r="A26" s="14"/>
      <c r="B26" s="82"/>
      <c r="C26" s="82"/>
      <c r="D26" s="82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4"/>
      <c r="Q26" s="84"/>
      <c r="R26" s="84"/>
      <c r="S26" s="84"/>
      <c r="T26" s="84"/>
      <c r="U26" s="84"/>
      <c r="V26" s="84"/>
      <c r="W26" s="84"/>
      <c r="X26" s="107"/>
      <c r="Y26" s="108"/>
      <c r="Z26" s="21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22"/>
      <c r="AT26" s="23"/>
      <c r="AU26" s="23"/>
      <c r="AV26" s="23"/>
      <c r="AW26" s="23"/>
      <c r="AX26" s="23"/>
      <c r="AY26" s="24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6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4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6"/>
      <c r="DA26" s="23"/>
      <c r="DB26" s="23"/>
      <c r="DC26" s="23"/>
      <c r="DD26" s="27"/>
    </row>
    <row r="27" spans="1:108" ht="15">
      <c r="A27" s="28"/>
      <c r="B27" s="85"/>
      <c r="C27" s="85"/>
      <c r="D27" s="85"/>
      <c r="E27" s="86"/>
      <c r="F27" s="86"/>
      <c r="G27" s="86"/>
      <c r="H27" s="86"/>
      <c r="I27" s="86"/>
      <c r="J27" s="86"/>
      <c r="K27" s="86"/>
      <c r="L27" s="86"/>
      <c r="M27" s="86"/>
      <c r="N27" s="87"/>
      <c r="O27" s="87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9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22"/>
      <c r="AT27" s="23"/>
      <c r="AU27" s="23"/>
      <c r="AV27" s="23"/>
      <c r="AW27" s="23"/>
      <c r="AX27" s="23"/>
      <c r="AY27" s="24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6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4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6"/>
      <c r="DA27" s="23"/>
      <c r="DB27" s="23"/>
      <c r="DC27" s="23"/>
      <c r="DD27" s="27"/>
    </row>
    <row r="28" ht="15">
      <c r="C28" s="90"/>
    </row>
    <row r="29" ht="15">
      <c r="C29" s="90"/>
    </row>
    <row r="30" ht="15">
      <c r="C30" s="90"/>
    </row>
    <row r="31" ht="15">
      <c r="C31" s="90"/>
    </row>
    <row r="32" ht="15">
      <c r="C32" s="90"/>
    </row>
    <row r="33" ht="15">
      <c r="C33" s="90"/>
    </row>
    <row r="34" ht="15">
      <c r="C34" s="90"/>
    </row>
    <row r="35" ht="15">
      <c r="C35" s="90"/>
    </row>
    <row r="36" ht="15">
      <c r="C36" s="90"/>
    </row>
    <row r="37" ht="15">
      <c r="C37" s="90"/>
    </row>
  </sheetData>
  <sheetProtection/>
  <mergeCells count="40">
    <mergeCell ref="C9:D9"/>
    <mergeCell ref="E2:M2"/>
    <mergeCell ref="O2:W2"/>
    <mergeCell ref="E3:M3"/>
    <mergeCell ref="O3:W3"/>
    <mergeCell ref="BQ5:CH5"/>
    <mergeCell ref="CI5:CZ5"/>
    <mergeCell ref="C6:D6"/>
    <mergeCell ref="C7:D7"/>
    <mergeCell ref="C8:D8"/>
    <mergeCell ref="AA5:AR5"/>
    <mergeCell ref="AY5:BP5"/>
    <mergeCell ref="DB12:DB13"/>
    <mergeCell ref="DC12:DC13"/>
    <mergeCell ref="C10:D10"/>
    <mergeCell ref="C11:D11"/>
    <mergeCell ref="X12:Y14"/>
    <mergeCell ref="AS12:AS13"/>
    <mergeCell ref="AT12:AT13"/>
    <mergeCell ref="AU12:AU13"/>
    <mergeCell ref="C23:D23"/>
    <mergeCell ref="AV12:AV13"/>
    <mergeCell ref="AW12:AW13"/>
    <mergeCell ref="AX12:AX13"/>
    <mergeCell ref="DA12:DA13"/>
    <mergeCell ref="C18:D18"/>
    <mergeCell ref="C19:D19"/>
    <mergeCell ref="C20:D20"/>
    <mergeCell ref="C21:D21"/>
    <mergeCell ref="C22:D22"/>
    <mergeCell ref="AX24:AX25"/>
    <mergeCell ref="DA24:DA25"/>
    <mergeCell ref="DB24:DB25"/>
    <mergeCell ref="DC24:DC25"/>
    <mergeCell ref="X24:Y26"/>
    <mergeCell ref="AS24:AS25"/>
    <mergeCell ref="AT24:AT25"/>
    <mergeCell ref="AU24:AU25"/>
    <mergeCell ref="AV24:AV25"/>
    <mergeCell ref="AW24:AW25"/>
  </mergeCells>
  <printOptions/>
  <pageMargins left="0.7" right="0.7" top="0.75" bottom="0.75" header="0.3" footer="0.3"/>
  <pageSetup horizontalDpi="600" verticalDpi="600" orientation="portrait" r:id="rId1"/>
  <ignoredErrors>
    <ignoredError sqref="Y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Kohler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ray</cp:lastModifiedBy>
  <dcterms:created xsi:type="dcterms:W3CDTF">2012-05-04T00:17:20Z</dcterms:created>
  <dcterms:modified xsi:type="dcterms:W3CDTF">2012-05-09T01:26:48Z</dcterms:modified>
  <cp:category/>
  <cp:version/>
  <cp:contentType/>
  <cp:contentStatus/>
</cp:coreProperties>
</file>